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7335" windowWidth="19440" windowHeight="7395" tabRatio="803"/>
  </bookViews>
  <sheets>
    <sheet name="Form 1 - Core RRL" sheetId="17" r:id="rId1"/>
    <sheet name="Form 2 - Efficiencies" sheetId="5" r:id="rId2"/>
    <sheet name="Form 3 - Non-Core RRL" sheetId="20" r:id="rId3"/>
    <sheet name="Form 4 - Capital Investment" sheetId="19" r:id="rId4"/>
    <sheet name="Form 5 - Trajectories" sheetId="10" r:id="rId5"/>
    <sheet name="Form 6 - Assumptions &amp; Risks" sheetId="18" r:id="rId6"/>
  </sheets>
  <definedNames>
    <definedName name="_xlnm.Print_Area" localSheetId="0">'Form 1 - Core RRL'!$B$2:$N$42</definedName>
    <definedName name="_xlnm.Print_Area" localSheetId="1">'Form 2 - Efficiencies'!$B$2:$M$51</definedName>
    <definedName name="_xlnm.Print_Area" localSheetId="2">'Form 3 - Non-Core RRL'!$A$1:$I$26</definedName>
    <definedName name="_xlnm.Print_Area" localSheetId="3">'Form 4 - Capital Investment'!$A$2:$K$47</definedName>
    <definedName name="_xlnm.Print_Area" localSheetId="4">'Form 5 - Trajectories'!$A$1:$K$39</definedName>
  </definedNames>
  <calcPr calcId="125725"/>
</workbook>
</file>

<file path=xl/calcChain.xml><?xml version="1.0" encoding="utf-8"?>
<calcChain xmlns="http://schemas.openxmlformats.org/spreadsheetml/2006/main">
  <c r="C11" i="17"/>
  <c r="E11" l="1"/>
  <c r="F11"/>
  <c r="F14"/>
  <c r="G25" i="5"/>
  <c r="H25"/>
  <c r="I25"/>
  <c r="E19" i="17" l="1"/>
  <c r="E12"/>
  <c r="E10" i="19" l="1"/>
  <c r="I24" i="5"/>
  <c r="D25"/>
  <c r="E25"/>
  <c r="F25"/>
  <c r="D22"/>
  <c r="E22"/>
  <c r="F22"/>
  <c r="F24"/>
  <c r="I27"/>
  <c r="F16"/>
  <c r="I16"/>
  <c r="I22" s="1"/>
  <c r="H22"/>
  <c r="G22"/>
  <c r="C4" i="18"/>
  <c r="C3"/>
  <c r="C4" i="10"/>
  <c r="C3"/>
  <c r="C5" i="19"/>
  <c r="C4"/>
  <c r="C3" i="20"/>
  <c r="C4"/>
  <c r="C4" i="5"/>
  <c r="C3"/>
  <c r="I32"/>
  <c r="F32"/>
  <c r="F27"/>
  <c r="F23"/>
  <c r="I23"/>
  <c r="F21"/>
  <c r="I21"/>
  <c r="F20"/>
  <c r="I20"/>
  <c r="F19"/>
  <c r="I19"/>
  <c r="F18"/>
  <c r="I18"/>
  <c r="F17"/>
  <c r="I17"/>
  <c r="F13" i="17"/>
  <c r="C16" i="20"/>
  <c r="E16"/>
  <c r="F16"/>
  <c r="G16"/>
  <c r="E45" i="19"/>
  <c r="I34"/>
  <c r="I12" s="1"/>
  <c r="I17" s="1"/>
  <c r="I19" s="1"/>
  <c r="E34"/>
  <c r="E12" s="1"/>
  <c r="E17" s="1"/>
  <c r="E19" s="1"/>
  <c r="G22" i="20"/>
  <c r="G23"/>
  <c r="F22"/>
  <c r="F23"/>
  <c r="E22"/>
  <c r="E23" s="1"/>
  <c r="C22"/>
  <c r="C23" s="1"/>
  <c r="C14" i="17" s="1"/>
  <c r="H34" i="19"/>
  <c r="H12" s="1"/>
  <c r="H17" s="1"/>
  <c r="H19" s="1"/>
  <c r="G34"/>
  <c r="G12" s="1"/>
  <c r="G17" s="1"/>
  <c r="G19" s="1"/>
  <c r="F34"/>
  <c r="F12" s="1"/>
  <c r="F17" s="1"/>
  <c r="F19" s="1"/>
  <c r="C34"/>
  <c r="C12" s="1"/>
  <c r="C17" s="1"/>
  <c r="C19" s="1"/>
  <c r="I45"/>
  <c r="I11"/>
  <c r="H45"/>
  <c r="H11"/>
  <c r="G45"/>
  <c r="G11"/>
  <c r="F45"/>
  <c r="F11"/>
  <c r="E11"/>
  <c r="C45"/>
  <c r="C11"/>
  <c r="C20" i="17"/>
  <c r="C13"/>
  <c r="G19"/>
  <c r="G18"/>
  <c r="G17"/>
  <c r="G15"/>
  <c r="G12"/>
  <c r="G11"/>
  <c r="F20"/>
  <c r="E20"/>
  <c r="E13"/>
  <c r="E16" s="1"/>
  <c r="E9" i="5"/>
  <c r="E31"/>
  <c r="E33"/>
  <c r="F31"/>
  <c r="D31"/>
  <c r="D33"/>
  <c r="D9"/>
  <c r="F9"/>
  <c r="F33"/>
  <c r="C16" i="17" l="1"/>
  <c r="C22" s="1"/>
  <c r="G20"/>
  <c r="E22"/>
  <c r="D8" i="5" s="1"/>
  <c r="D29" s="1"/>
  <c r="G13" i="17"/>
  <c r="G14"/>
  <c r="F16"/>
  <c r="F22" s="1"/>
  <c r="E8" i="5" s="1"/>
  <c r="E10" s="1"/>
  <c r="D10" l="1"/>
  <c r="D11" s="1"/>
  <c r="E11"/>
  <c r="E29"/>
  <c r="G16" i="17"/>
  <c r="G22" s="1"/>
  <c r="F8" i="5" s="1"/>
  <c r="F10" s="1"/>
  <c r="D18" i="10" l="1"/>
  <c r="F29" i="5"/>
  <c r="F11"/>
</calcChain>
</file>

<file path=xl/comments1.xml><?xml version="1.0" encoding="utf-8"?>
<comments xmlns="http://schemas.openxmlformats.org/spreadsheetml/2006/main">
  <authors>
    <author>Wilkinson C (Claire)</author>
  </authors>
  <commentList>
    <comment ref="D19" authorId="0">
      <text>
        <r>
          <rPr>
            <sz val="10"/>
            <color indexed="81"/>
            <rFont val="Tahoma"/>
            <family val="2"/>
          </rPr>
          <t>Including:
Carry-forward
Depreciation/ Amortisation transfer
Revenue to Capital Transfer</t>
        </r>
      </text>
    </comment>
  </commentList>
</comments>
</file>

<file path=xl/sharedStrings.xml><?xml version="1.0" encoding="utf-8"?>
<sst xmlns="http://schemas.openxmlformats.org/spreadsheetml/2006/main" count="227" uniqueCount="179">
  <si>
    <t>Non-Rec £000s</t>
  </si>
  <si>
    <t>TOTAL</t>
  </si>
  <si>
    <t>email address</t>
  </si>
  <si>
    <t>Capital Grants</t>
  </si>
  <si>
    <t>Capital Resource Limit (CRL)</t>
  </si>
  <si>
    <t>Total Capital Resource Limit</t>
  </si>
  <si>
    <t>Risk rating</t>
  </si>
  <si>
    <t>Non-Rec   £000s</t>
  </si>
  <si>
    <t>Total   £000s</t>
  </si>
  <si>
    <t>NHS 24</t>
  </si>
  <si>
    <t>Line no</t>
  </si>
  <si>
    <t>Line No</t>
  </si>
  <si>
    <t>Total</t>
  </si>
  <si>
    <t>Non-Core RRL Expenditure</t>
  </si>
  <si>
    <t>Depreciation / Amortisation</t>
  </si>
  <si>
    <t>AME - Impairments</t>
  </si>
  <si>
    <t>Core Revenue Resource Outturn</t>
  </si>
  <si>
    <t>Core Revenue Resource Limit (RRL)</t>
  </si>
  <si>
    <t>n/a</t>
  </si>
  <si>
    <t>Rec      £000s</t>
  </si>
  <si>
    <t>Rec       £000s</t>
  </si>
  <si>
    <t xml:space="preserve">                 Total    £000s</t>
  </si>
  <si>
    <t>£000s</t>
  </si>
  <si>
    <t>Financial Trajectories</t>
  </si>
  <si>
    <t>Infrastructure Investment Programme</t>
  </si>
  <si>
    <t>Financial Planning Assumptions</t>
  </si>
  <si>
    <t>Risk Assessment</t>
  </si>
  <si>
    <t>Key Assumptions / Risks</t>
  </si>
  <si>
    <t>NHS FIFE</t>
  </si>
  <si>
    <t>NHS FORTH VALLEY</t>
  </si>
  <si>
    <t>NHS GRAMPIAN</t>
  </si>
  <si>
    <t>NHS GREATER GLASGOW &amp; CLYDE</t>
  </si>
  <si>
    <t>NHS HIGHLAND</t>
  </si>
  <si>
    <t>NHS LANARKSHIRE</t>
  </si>
  <si>
    <t>NHS LOTHIAN</t>
  </si>
  <si>
    <t>NHS ORKNEY</t>
  </si>
  <si>
    <t>NHS SHETLAND</t>
  </si>
  <si>
    <t>NHS TAYSIDE</t>
  </si>
  <si>
    <t>NHS WESTERN ISLES</t>
  </si>
  <si>
    <t>NHS NATIONAL SERVICES SCOTLAND</t>
  </si>
  <si>
    <t>SCOTTISH AMBULANCE SERVICE</t>
  </si>
  <si>
    <t>NHS EDUCATION FOR SCOTLAND</t>
  </si>
  <si>
    <t>NATIONAL WAITING TIMES CENTRE BOARD</t>
  </si>
  <si>
    <t>NHS HEALTH SCOTLAND</t>
  </si>
  <si>
    <t>MENTAL WELFARE COMMISSION</t>
  </si>
  <si>
    <t>AME - Donated Assets Depreciation</t>
  </si>
  <si>
    <t>Radiotherapy funding</t>
  </si>
  <si>
    <t>2017-18</t>
  </si>
  <si>
    <t>HEALTHCARE IMPROVEMENT SCOTLAND</t>
  </si>
  <si>
    <t>High</t>
  </si>
  <si>
    <t>Med</t>
  </si>
  <si>
    <t>Low</t>
  </si>
  <si>
    <t>Main contact name</t>
  </si>
  <si>
    <t>Phone number</t>
  </si>
  <si>
    <t>Version number</t>
  </si>
  <si>
    <t>Date of submission</t>
  </si>
  <si>
    <t>Other centrally provided capital funding</t>
  </si>
  <si>
    <t>AME - Provisions</t>
  </si>
  <si>
    <t>2018-19</t>
  </si>
  <si>
    <t>Total    £000s</t>
  </si>
  <si>
    <t>PFI/PPP/Hub - Depreciation</t>
  </si>
  <si>
    <t>PFI/PPP/Hub - Impairment</t>
  </si>
  <si>
    <t>PFI/PPP/Hub - Notional Costs</t>
  </si>
  <si>
    <t>Total AME Expenditure</t>
  </si>
  <si>
    <t>ODEL - IFRS PFI Expenditure</t>
  </si>
  <si>
    <t>Total IFRS PFI Expenditure</t>
  </si>
  <si>
    <t>Revenue Outturn</t>
  </si>
  <si>
    <t>Hub/ NPD enabling funding</t>
  </si>
  <si>
    <t>AME - Movement in Pension Valuation</t>
  </si>
  <si>
    <t>Board Approval Date</t>
  </si>
  <si>
    <t>High Risk</t>
  </si>
  <si>
    <t>Medium Risk</t>
  </si>
  <si>
    <t>Low Risk</t>
  </si>
  <si>
    <t>Aug</t>
  </si>
  <si>
    <t>Oct</t>
  </si>
  <si>
    <t>Nov</t>
  </si>
  <si>
    <t>Dec</t>
  </si>
  <si>
    <t>Jan</t>
  </si>
  <si>
    <t>Feb</t>
  </si>
  <si>
    <t>Mar</t>
  </si>
  <si>
    <t>2019-20  £000s</t>
  </si>
  <si>
    <t>2020-21</t>
  </si>
  <si>
    <t>2020-21  £000s</t>
  </si>
  <si>
    <t>Revenue to capital transfers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</si>
  <si>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</si>
  <si>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 xml:space="preserve">Total Non-Core RRL Expenditure </t>
  </si>
  <si>
    <t>Core Revenue Outturn Statement</t>
  </si>
  <si>
    <r>
      <rPr>
        <b/>
        <sz val="10"/>
        <rFont val="Arial"/>
        <family val="2"/>
      </rPr>
      <t xml:space="preserve">Saving / </t>
    </r>
    <r>
      <rPr>
        <b/>
        <sz val="10"/>
        <color indexed="10"/>
        <rFont val="Arial"/>
        <family val="2"/>
      </rPr>
      <t>(Excess)</t>
    </r>
    <r>
      <rPr>
        <b/>
        <sz val="10"/>
        <rFont val="Arial"/>
        <family val="2"/>
      </rPr>
      <t xml:space="preserve"> against Core RRL as at the end of:</t>
    </r>
  </si>
  <si>
    <r>
      <rPr>
        <b/>
        <sz val="10"/>
        <rFont val="Arial"/>
        <family val="2"/>
      </rPr>
      <t>RRL Saving/</t>
    </r>
    <r>
      <rPr>
        <b/>
        <sz val="10"/>
        <color indexed="58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(Excess)</t>
    </r>
  </si>
  <si>
    <t>Gross Expenditure - Clinical &amp; Non-clinical</t>
  </si>
  <si>
    <t>Less: Gross Income</t>
  </si>
  <si>
    <t>Total Expenditure</t>
  </si>
  <si>
    <t>Baseline Allocation</t>
  </si>
  <si>
    <t>NRAC parity funding uplift</t>
  </si>
  <si>
    <t>Anticipated Allocations: Rec/ Non-rec/ Earmarked</t>
  </si>
  <si>
    <t>Less: FHS Non Discretionary Net Expenditure</t>
  </si>
  <si>
    <t>Impact / Description</t>
  </si>
  <si>
    <t>2021-22</t>
  </si>
  <si>
    <t>2018-19   £000s</t>
  </si>
  <si>
    <t>2021-22  £000s</t>
  </si>
  <si>
    <t>June</t>
  </si>
  <si>
    <t>July</t>
  </si>
  <si>
    <t>Sept</t>
  </si>
  <si>
    <t>Project Specific Funding:</t>
  </si>
  <si>
    <t>THE STATE HOSPITALS BOARD FOR SCOTLAND</t>
  </si>
  <si>
    <t>£ Value Risk/    £ Assumption/ % Assumption</t>
  </si>
  <si>
    <r>
      <rPr>
        <b/>
        <sz val="11.5"/>
        <color indexed="58"/>
        <rFont val="Arial"/>
        <family val="2"/>
      </rPr>
      <t>Risk rating</t>
    </r>
    <r>
      <rPr>
        <b/>
        <sz val="10"/>
        <color indexed="58"/>
        <rFont val="Arial"/>
        <family val="2"/>
      </rPr>
      <t xml:space="preserve"> </t>
    </r>
    <r>
      <rPr>
        <sz val="10"/>
        <color indexed="58"/>
        <rFont val="Arial"/>
        <family val="2"/>
      </rPr>
      <t>(please select from drop-down)</t>
    </r>
  </si>
  <si>
    <t>Memoranda</t>
  </si>
  <si>
    <t>Less: Total Non-Core RRL Expenditure</t>
  </si>
  <si>
    <t>Procurement</t>
  </si>
  <si>
    <t>Workforce</t>
  </si>
  <si>
    <t>Project specific funding (from line 4.19 below)</t>
  </si>
  <si>
    <t>Asset sale proceeds reapplied (net book value, from line 4.28 below)</t>
  </si>
  <si>
    <r>
      <t xml:space="preserve">Total </t>
    </r>
    <r>
      <rPr>
        <sz val="10"/>
        <rFont val="Arial"/>
        <family val="2"/>
      </rPr>
      <t>(copies to line 4.04 above)</t>
    </r>
  </si>
  <si>
    <r>
      <t xml:space="preserve">Total Asset Sale proceeds (at NBV) </t>
    </r>
    <r>
      <rPr>
        <sz val="10"/>
        <rFont val="Arial"/>
        <family val="2"/>
      </rPr>
      <t>(copies to line 4.03 above)</t>
    </r>
  </si>
  <si>
    <r>
      <rPr>
        <b/>
        <sz val="11"/>
        <rFont val="Arial"/>
        <family val="2"/>
      </rPr>
      <t>Source of capital receipts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(please enter NBV figures as </t>
    </r>
    <r>
      <rPr>
        <b/>
        <sz val="10"/>
        <rFont val="Arial"/>
        <family val="2"/>
      </rPr>
      <t>negative</t>
    </r>
    <r>
      <rPr>
        <sz val="10"/>
        <rFont val="Arial"/>
        <family val="2"/>
      </rPr>
      <t>):</t>
    </r>
  </si>
  <si>
    <t xml:space="preserve">[List Assets here] </t>
  </si>
  <si>
    <t>Other</t>
  </si>
  <si>
    <t>Cumulative value of efficiency savings as at the end of:</t>
  </si>
  <si>
    <t>Cash-releasing Savings Requirement</t>
  </si>
  <si>
    <t>Savings as % of Baseline</t>
  </si>
  <si>
    <t>Total Efficiency Savings workstreams</t>
  </si>
  <si>
    <t>Financial Management / Corporate Initiatives</t>
  </si>
  <si>
    <t>Total core NHS Board Savings</t>
  </si>
  <si>
    <t>Total allocated savings</t>
  </si>
  <si>
    <t>Savings challenge remaining</t>
  </si>
  <si>
    <t>Total in-year cash savings requirement (check)</t>
  </si>
  <si>
    <t>FINANCIAL PLAN 2018-19 - INITIAL SUBMISSION</t>
  </si>
  <si>
    <t>2017-18 £000s</t>
  </si>
  <si>
    <t>Annually Managed Expenditure</t>
  </si>
  <si>
    <t>2022-23 £000s</t>
  </si>
  <si>
    <t>Savings challenge remaining (£000)</t>
  </si>
  <si>
    <t>EXAMPLE</t>
  </si>
  <si>
    <t>Forecast variance against Core RRL</t>
  </si>
  <si>
    <t>Rec
£000s</t>
  </si>
  <si>
    <t>Non-Rec
£000s</t>
  </si>
  <si>
    <t>Total
£000s</t>
  </si>
  <si>
    <t>2018-19 savings assumed to be delivered (detail in table below)</t>
  </si>
  <si>
    <t>Savings required to break even</t>
  </si>
  <si>
    <t>Savings assumed to be delivered:</t>
  </si>
  <si>
    <t>Drugs and prescribing</t>
  </si>
  <si>
    <t xml:space="preserve">   Unidentified savings assumed to be delivered by year end</t>
  </si>
  <si>
    <t>Service redesign</t>
  </si>
  <si>
    <t>Savings delegated to Integration Authorities</t>
  </si>
  <si>
    <t>Infrastructure*</t>
  </si>
  <si>
    <t>*E.g. facilities management, IT and other support services</t>
  </si>
  <si>
    <t>Capital stimuus</t>
  </si>
  <si>
    <t>elective centre - Build phase 1</t>
  </si>
  <si>
    <t>elective centre - equipping phase 1</t>
  </si>
  <si>
    <t>elective centre - Build phase 2</t>
  </si>
  <si>
    <t>elective centre - equipping phase 2</t>
  </si>
  <si>
    <t>refurbishment</t>
  </si>
  <si>
    <t>water source heat pump</t>
  </si>
  <si>
    <t>SGHSCD formula allocation (includes additional £2.688m funding)</t>
  </si>
  <si>
    <t>pay costs higher than anticipated</t>
  </si>
  <si>
    <t>Lily Bryson</t>
  </si>
  <si>
    <t>lily.bryson@gjnh.scot.nhs.uk</t>
  </si>
  <si>
    <t>01419518086</t>
  </si>
  <si>
    <t>Board is unable to deliver targets agreeed withn the national Boards delivery plan</t>
  </si>
  <si>
    <t>cath lab activity referrals exceed the anticpated level</t>
  </si>
  <si>
    <t xml:space="preserve">Expenditure exceeds financial planning assumptions, specifically within energy and waste prices which have increased annualy </t>
  </si>
  <si>
    <t>expenditure level exceeds budget due to recruitment pressures and reliance of more expensive flexible cover options</t>
  </si>
  <si>
    <t>financial implications from waiting list initiatives are not managed to release cost pressure</t>
  </si>
  <si>
    <t>financial strategy for 2017-18 ws challenging due to external factors and thought to be non-recurring in nature but may continue</t>
  </si>
  <si>
    <t>likely impact from capital funds to replacement progrmme could lead to an increase in revenue costs associated with maintenance or repair costs</t>
  </si>
  <si>
    <t>Phasing or achievement of planned benefits not fully realised or on target plan and would impact on overall efficiency agenda</t>
  </si>
  <si>
    <t>Referral increase seen over 2017/18 exceed levels anticipated for 2018/19 and impacts on service costs</t>
  </si>
  <si>
    <t>Efficiency savings are not achieved</t>
  </si>
  <si>
    <t>waiting list risks and assoicated financial implications</t>
  </si>
  <si>
    <t>delivery of the golden jubilee financial strategy</t>
  </si>
  <si>
    <t>Insufficlient capital funds to complete the planned replacement of fixed assets</t>
  </si>
  <si>
    <t>costs likely to be in excess of £150k</t>
  </si>
  <si>
    <t>costs likely to be in excess of £250k</t>
  </si>
  <si>
    <t>costs likely to be in excess of £400k</t>
  </si>
  <si>
    <t>costs likely to be in excess of £500k</t>
  </si>
  <si>
    <t>costs likely to be in excess of £200k</t>
  </si>
  <si>
    <t>costs likely to be in excess of £300k</t>
  </si>
  <si>
    <t>Lily I can't change this as is due to Non-Core Non-recurring</t>
  </si>
  <si>
    <t>I can't get this to add up correctly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</si>
</sst>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#,##0;[Red]\ \(#,##0\)\ "/>
    <numFmt numFmtId="165" formatCode="#,##0;[Red]\(#,##0\)"/>
    <numFmt numFmtId="166" formatCode="#,##0_ ;[Red]\-#,##0\ "/>
    <numFmt numFmtId="167" formatCode="0.000"/>
    <numFmt numFmtId="168" formatCode="dd/mm/yyyy;@"/>
    <numFmt numFmtId="169" formatCode="#,##0.00_ ;[Red]\-#,##0.00\ "/>
  </numFmts>
  <fonts count="42">
    <font>
      <sz val="10"/>
      <name val="Arial"/>
    </font>
    <font>
      <sz val="10"/>
      <name val="Arial"/>
    </font>
    <font>
      <sz val="12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indexed="4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1"/>
      <color indexed="6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10"/>
      <color indexed="63"/>
      <name val="Arial"/>
      <family val="2"/>
    </font>
    <font>
      <b/>
      <sz val="10"/>
      <color indexed="63"/>
      <name val="Arial"/>
      <family val="2"/>
    </font>
    <font>
      <sz val="10"/>
      <color indexed="63"/>
      <name val="Arial"/>
      <family val="2"/>
    </font>
    <font>
      <b/>
      <sz val="11"/>
      <name val="Arial"/>
      <family val="2"/>
    </font>
    <font>
      <sz val="9"/>
      <color indexed="4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11"/>
      <color indexed="58"/>
      <name val="Arial"/>
      <family val="2"/>
    </font>
    <font>
      <b/>
      <sz val="11"/>
      <color indexed="10"/>
      <name val="Arial"/>
      <family val="2"/>
    </font>
    <font>
      <sz val="10"/>
      <color indexed="81"/>
      <name val="Tahoma"/>
      <family val="2"/>
    </font>
    <font>
      <b/>
      <sz val="10.5"/>
      <name val="Arial"/>
      <family val="2"/>
    </font>
    <font>
      <b/>
      <sz val="12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b/>
      <sz val="11.5"/>
      <color indexed="58"/>
      <name val="Arial"/>
      <family val="2"/>
    </font>
    <font>
      <sz val="11.5"/>
      <color indexed="58"/>
      <name val="Arial"/>
      <family val="2"/>
    </font>
    <font>
      <b/>
      <i/>
      <sz val="1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/>
    <xf numFmtId="9" fontId="1" fillId="0" borderId="0" applyFont="0" applyFill="0" applyBorder="0" applyAlignment="0" applyProtection="0"/>
  </cellStyleXfs>
  <cellXfs count="466">
    <xf numFmtId="0" fontId="0" fillId="0" borderId="0" xfId="0"/>
    <xf numFmtId="166" fontId="8" fillId="2" borderId="1" xfId="0" applyNumberFormat="1" applyFont="1" applyFill="1" applyBorder="1" applyProtection="1"/>
    <xf numFmtId="164" fontId="5" fillId="2" borderId="2" xfId="0" applyNumberFormat="1" applyFont="1" applyFill="1" applyBorder="1" applyAlignment="1" applyProtection="1">
      <alignment horizontal="center"/>
    </xf>
    <xf numFmtId="164" fontId="9" fillId="2" borderId="0" xfId="0" applyNumberFormat="1" applyFont="1" applyFill="1" applyBorder="1" applyAlignment="1" applyProtection="1">
      <alignment horizontal="center"/>
    </xf>
    <xf numFmtId="164" fontId="9" fillId="2" borderId="2" xfId="0" applyNumberFormat="1" applyFont="1" applyFill="1" applyBorder="1" applyAlignment="1" applyProtection="1">
      <alignment horizontal="center"/>
    </xf>
    <xf numFmtId="165" fontId="5" fillId="2" borderId="3" xfId="0" applyNumberFormat="1" applyFont="1" applyFill="1" applyBorder="1" applyAlignment="1" applyProtection="1">
      <alignment horizontal="center"/>
    </xf>
    <xf numFmtId="2" fontId="8" fillId="2" borderId="1" xfId="1" applyNumberFormat="1" applyFont="1" applyFill="1" applyBorder="1" applyAlignment="1" applyProtection="1">
      <alignment horizontal="center"/>
    </xf>
    <xf numFmtId="165" fontId="6" fillId="2" borderId="4" xfId="0" applyNumberFormat="1" applyFont="1" applyFill="1" applyBorder="1" applyAlignment="1" applyProtection="1">
      <alignment horizontal="center"/>
    </xf>
    <xf numFmtId="164" fontId="5" fillId="2" borderId="5" xfId="0" applyNumberFormat="1" applyFont="1" applyFill="1" applyBorder="1" applyAlignment="1" applyProtection="1">
      <alignment horizontal="center"/>
    </xf>
    <xf numFmtId="166" fontId="8" fillId="2" borderId="1" xfId="0" applyNumberFormat="1" applyFont="1" applyFill="1" applyBorder="1" applyAlignment="1" applyProtection="1">
      <alignment horizontal="center" wrapText="1"/>
    </xf>
    <xf numFmtId="165" fontId="12" fillId="2" borderId="0" xfId="0" applyNumberFormat="1" applyFont="1" applyFill="1" applyBorder="1" applyProtection="1"/>
    <xf numFmtId="165" fontId="6" fillId="2" borderId="6" xfId="0" applyNumberFormat="1" applyFont="1" applyFill="1" applyBorder="1" applyAlignment="1" applyProtection="1">
      <alignment horizontal="center"/>
    </xf>
    <xf numFmtId="165" fontId="5" fillId="2" borderId="7" xfId="0" applyNumberFormat="1" applyFont="1" applyFill="1" applyBorder="1" applyAlignment="1" applyProtection="1">
      <alignment horizontal="center"/>
    </xf>
    <xf numFmtId="165" fontId="5" fillId="2" borderId="7" xfId="0" applyNumberFormat="1" applyFont="1" applyFill="1" applyBorder="1" applyProtection="1"/>
    <xf numFmtId="164" fontId="17" fillId="2" borderId="0" xfId="0" applyNumberFormat="1" applyFont="1" applyFill="1" applyBorder="1" applyAlignment="1" applyProtection="1">
      <alignment horizontal="center"/>
    </xf>
    <xf numFmtId="164" fontId="13" fillId="2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0" xfId="0" applyFill="1" applyBorder="1" applyProtection="1"/>
    <xf numFmtId="165" fontId="6" fillId="0" borderId="4" xfId="0" applyNumberFormat="1" applyFont="1" applyFill="1" applyBorder="1" applyAlignment="1" applyProtection="1">
      <alignment horizontal="center"/>
    </xf>
    <xf numFmtId="0" fontId="9" fillId="0" borderId="0" xfId="0" applyFont="1" applyProtection="1"/>
    <xf numFmtId="0" fontId="13" fillId="0" borderId="0" xfId="0" applyFont="1" applyProtection="1"/>
    <xf numFmtId="0" fontId="1" fillId="2" borderId="8" xfId="0" applyFont="1" applyFill="1" applyBorder="1" applyAlignment="1" applyProtection="1">
      <alignment horizontal="center"/>
    </xf>
    <xf numFmtId="164" fontId="1" fillId="2" borderId="8" xfId="0" applyNumberFormat="1" applyFont="1" applyFill="1" applyBorder="1" applyProtection="1"/>
    <xf numFmtId="164" fontId="1" fillId="2" borderId="8" xfId="0" applyNumberFormat="1" applyFont="1" applyFill="1" applyBorder="1" applyAlignment="1" applyProtection="1">
      <alignment horizontal="center"/>
    </xf>
    <xf numFmtId="0" fontId="1" fillId="2" borderId="9" xfId="0" applyFont="1" applyFill="1" applyBorder="1" applyProtection="1"/>
    <xf numFmtId="0" fontId="1" fillId="0" borderId="0" xfId="0" applyFont="1" applyProtection="1"/>
    <xf numFmtId="0" fontId="10" fillId="2" borderId="10" xfId="0" applyFont="1" applyFill="1" applyBorder="1" applyProtection="1"/>
    <xf numFmtId="0" fontId="10" fillId="0" borderId="0" xfId="0" applyFont="1" applyProtection="1"/>
    <xf numFmtId="0" fontId="9" fillId="2" borderId="0" xfId="0" applyFont="1" applyFill="1" applyBorder="1" applyAlignment="1" applyProtection="1">
      <alignment horizontal="center"/>
    </xf>
    <xf numFmtId="0" fontId="9" fillId="2" borderId="10" xfId="0" applyFont="1" applyFill="1" applyBorder="1" applyProtection="1"/>
    <xf numFmtId="164" fontId="5" fillId="2" borderId="0" xfId="0" applyNumberFormat="1" applyFont="1" applyFill="1" applyBorder="1" applyProtection="1"/>
    <xf numFmtId="0" fontId="12" fillId="2" borderId="10" xfId="0" applyFont="1" applyFill="1" applyBorder="1" applyProtection="1"/>
    <xf numFmtId="0" fontId="9" fillId="0" borderId="0" xfId="0" applyFont="1" applyFill="1" applyProtection="1"/>
    <xf numFmtId="0" fontId="5" fillId="2" borderId="10" xfId="0" applyFont="1" applyFill="1" applyBorder="1" applyProtection="1"/>
    <xf numFmtId="49" fontId="9" fillId="2" borderId="7" xfId="1" applyNumberFormat="1" applyFont="1" applyFill="1" applyBorder="1" applyAlignment="1" applyProtection="1">
      <alignment horizontal="center"/>
    </xf>
    <xf numFmtId="164" fontId="9" fillId="2" borderId="7" xfId="0" applyNumberFormat="1" applyFont="1" applyFill="1" applyBorder="1" applyProtection="1"/>
    <xf numFmtId="164" fontId="9" fillId="2" borderId="7" xfId="0" applyNumberFormat="1" applyFont="1" applyFill="1" applyBorder="1" applyAlignment="1" applyProtection="1">
      <alignment horizontal="center"/>
    </xf>
    <xf numFmtId="0" fontId="9" fillId="2" borderId="11" xfId="0" applyFont="1" applyFill="1" applyBorder="1" applyProtection="1"/>
    <xf numFmtId="0" fontId="0" fillId="0" borderId="0" xfId="0" applyProtection="1"/>
    <xf numFmtId="0" fontId="1" fillId="2" borderId="8" xfId="0" applyFont="1" applyFill="1" applyBorder="1" applyProtection="1"/>
    <xf numFmtId="0" fontId="9" fillId="2" borderId="0" xfId="0" applyFont="1" applyFill="1" applyBorder="1" applyProtection="1"/>
    <xf numFmtId="0" fontId="9" fillId="0" borderId="0" xfId="0" applyFont="1" applyAlignment="1" applyProtection="1">
      <alignment horizontal="left"/>
    </xf>
    <xf numFmtId="0" fontId="9" fillId="0" borderId="0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/>
    <xf numFmtId="166" fontId="8" fillId="0" borderId="0" xfId="0" applyNumberFormat="1" applyFont="1" applyProtection="1"/>
    <xf numFmtId="166" fontId="2" fillId="0" borderId="0" xfId="0" applyNumberFormat="1" applyFont="1" applyAlignment="1" applyProtection="1">
      <alignment horizontal="left"/>
    </xf>
    <xf numFmtId="166" fontId="2" fillId="0" borderId="0" xfId="0" applyNumberFormat="1" applyFont="1" applyAlignment="1" applyProtection="1">
      <alignment horizontal="center"/>
    </xf>
    <xf numFmtId="166" fontId="2" fillId="0" borderId="0" xfId="0" applyNumberFormat="1" applyFont="1" applyProtection="1"/>
    <xf numFmtId="166" fontId="8" fillId="2" borderId="12" xfId="0" applyNumberFormat="1" applyFont="1" applyFill="1" applyBorder="1" applyProtection="1"/>
    <xf numFmtId="166" fontId="1" fillId="2" borderId="8" xfId="0" applyNumberFormat="1" applyFont="1" applyFill="1" applyBorder="1" applyAlignment="1" applyProtection="1">
      <alignment horizontal="left"/>
    </xf>
    <xf numFmtId="166" fontId="1" fillId="2" borderId="8" xfId="0" applyNumberFormat="1" applyFont="1" applyFill="1" applyBorder="1" applyAlignment="1" applyProtection="1">
      <alignment horizontal="center"/>
    </xf>
    <xf numFmtId="166" fontId="1" fillId="2" borderId="8" xfId="0" applyNumberFormat="1" applyFont="1" applyFill="1" applyBorder="1" applyProtection="1"/>
    <xf numFmtId="166" fontId="1" fillId="2" borderId="9" xfId="0" applyNumberFormat="1" applyFont="1" applyFill="1" applyBorder="1" applyProtection="1"/>
    <xf numFmtId="166" fontId="10" fillId="2" borderId="10" xfId="0" applyNumberFormat="1" applyFont="1" applyFill="1" applyBorder="1" applyProtection="1"/>
    <xf numFmtId="166" fontId="9" fillId="2" borderId="10" xfId="0" applyNumberFormat="1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166" fontId="9" fillId="2" borderId="0" xfId="0" applyNumberFormat="1" applyFont="1" applyFill="1" applyBorder="1" applyAlignment="1" applyProtection="1">
      <alignment horizontal="center"/>
    </xf>
    <xf numFmtId="166" fontId="9" fillId="2" borderId="0" xfId="0" applyNumberFormat="1" applyFont="1" applyFill="1" applyBorder="1" applyProtection="1"/>
    <xf numFmtId="166" fontId="9" fillId="2" borderId="10" xfId="0" applyNumberFormat="1" applyFont="1" applyFill="1" applyBorder="1" applyAlignment="1" applyProtection="1"/>
    <xf numFmtId="166" fontId="2" fillId="0" borderId="0" xfId="0" applyNumberFormat="1" applyFont="1" applyAlignment="1" applyProtection="1"/>
    <xf numFmtId="166" fontId="2" fillId="0" borderId="0" xfId="0" applyNumberFormat="1" applyFont="1" applyFill="1" applyAlignment="1" applyProtection="1"/>
    <xf numFmtId="0" fontId="2" fillId="0" borderId="0" xfId="0" applyFont="1" applyAlignment="1" applyProtection="1"/>
    <xf numFmtId="0" fontId="2" fillId="0" borderId="0" xfId="0" applyFont="1" applyProtection="1"/>
    <xf numFmtId="166" fontId="8" fillId="0" borderId="13" xfId="0" applyNumberFormat="1" applyFont="1" applyBorder="1" applyProtection="1"/>
    <xf numFmtId="166" fontId="9" fillId="2" borderId="11" xfId="0" applyNumberFormat="1" applyFont="1" applyFill="1" applyBorder="1" applyProtection="1"/>
    <xf numFmtId="166" fontId="2" fillId="2" borderId="0" xfId="0" applyNumberFormat="1" applyFont="1" applyFill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Protection="1"/>
    <xf numFmtId="0" fontId="5" fillId="2" borderId="0" xfId="0" applyFont="1" applyFill="1" applyBorder="1" applyProtection="1"/>
    <xf numFmtId="0" fontId="7" fillId="2" borderId="8" xfId="0" applyFont="1" applyFill="1" applyBorder="1" applyAlignment="1" applyProtection="1">
      <alignment horizontal="center"/>
    </xf>
    <xf numFmtId="0" fontId="7" fillId="2" borderId="8" xfId="0" applyFont="1" applyFill="1" applyBorder="1" applyProtection="1"/>
    <xf numFmtId="0" fontId="7" fillId="2" borderId="9" xfId="0" applyFont="1" applyFill="1" applyBorder="1" applyProtection="1"/>
    <xf numFmtId="0" fontId="9" fillId="2" borderId="0" xfId="0" applyFont="1" applyFill="1" applyBorder="1" applyAlignment="1" applyProtection="1"/>
    <xf numFmtId="0" fontId="18" fillId="0" borderId="0" xfId="0" applyFont="1" applyAlignment="1" applyProtection="1">
      <alignment horizontal="center"/>
    </xf>
    <xf numFmtId="0" fontId="8" fillId="0" borderId="0" xfId="0" applyFont="1" applyProtection="1"/>
    <xf numFmtId="165" fontId="10" fillId="2" borderId="10" xfId="0" applyNumberFormat="1" applyFont="1" applyFill="1" applyBorder="1" applyProtection="1"/>
    <xf numFmtId="165" fontId="9" fillId="2" borderId="10" xfId="0" applyNumberFormat="1" applyFont="1" applyFill="1" applyBorder="1" applyProtection="1"/>
    <xf numFmtId="165" fontId="9" fillId="2" borderId="0" xfId="0" applyNumberFormat="1" applyFont="1" applyFill="1" applyBorder="1" applyAlignment="1" applyProtection="1">
      <alignment horizontal="center"/>
    </xf>
    <xf numFmtId="165" fontId="15" fillId="2" borderId="4" xfId="0" applyNumberFormat="1" applyFont="1" applyFill="1" applyBorder="1" applyProtection="1"/>
    <xf numFmtId="165" fontId="23" fillId="2" borderId="6" xfId="0" applyNumberFormat="1" applyFont="1" applyFill="1" applyBorder="1" applyProtection="1"/>
    <xf numFmtId="165" fontId="14" fillId="2" borderId="10" xfId="0" applyNumberFormat="1" applyFont="1" applyFill="1" applyBorder="1" applyProtection="1"/>
    <xf numFmtId="165" fontId="12" fillId="2" borderId="10" xfId="0" applyNumberFormat="1" applyFont="1" applyFill="1" applyBorder="1" applyProtection="1"/>
    <xf numFmtId="165" fontId="12" fillId="2" borderId="0" xfId="0" applyNumberFormat="1" applyFont="1" applyFill="1" applyBorder="1" applyAlignment="1" applyProtection="1">
      <alignment horizontal="center"/>
    </xf>
    <xf numFmtId="165" fontId="5" fillId="2" borderId="10" xfId="0" applyNumberFormat="1" applyFont="1" applyFill="1" applyBorder="1" applyProtection="1"/>
    <xf numFmtId="165" fontId="5" fillId="2" borderId="11" xfId="0" applyNumberFormat="1" applyFont="1" applyFill="1" applyBorder="1" applyProtection="1"/>
    <xf numFmtId="164" fontId="17" fillId="2" borderId="14" xfId="0" applyNumberFormat="1" applyFont="1" applyFill="1" applyBorder="1" applyAlignment="1" applyProtection="1">
      <alignment horizontal="center"/>
    </xf>
    <xf numFmtId="164" fontId="17" fillId="2" borderId="15" xfId="0" applyNumberFormat="1" applyFont="1" applyFill="1" applyBorder="1" applyAlignment="1" applyProtection="1">
      <alignment horizontal="center"/>
    </xf>
    <xf numFmtId="164" fontId="17" fillId="2" borderId="16" xfId="0" applyNumberFormat="1" applyFont="1" applyFill="1" applyBorder="1" applyAlignment="1" applyProtection="1">
      <alignment horizontal="center"/>
    </xf>
    <xf numFmtId="164" fontId="6" fillId="2" borderId="17" xfId="0" applyNumberFormat="1" applyFont="1" applyFill="1" applyBorder="1" applyAlignment="1" applyProtection="1">
      <alignment horizontal="center"/>
    </xf>
    <xf numFmtId="164" fontId="6" fillId="2" borderId="18" xfId="0" applyNumberFormat="1" applyFont="1" applyFill="1" applyBorder="1" applyAlignment="1" applyProtection="1">
      <alignment horizontal="center"/>
    </xf>
    <xf numFmtId="164" fontId="6" fillId="2" borderId="19" xfId="0" applyNumberFormat="1" applyFont="1" applyFill="1" applyBorder="1" applyAlignment="1" applyProtection="1">
      <alignment horizontal="center"/>
    </xf>
    <xf numFmtId="0" fontId="14" fillId="0" borderId="20" xfId="0" applyFont="1" applyBorder="1" applyProtection="1"/>
    <xf numFmtId="164" fontId="11" fillId="2" borderId="21" xfId="0" applyNumberFormat="1" applyFont="1" applyFill="1" applyBorder="1" applyProtection="1"/>
    <xf numFmtId="164" fontId="22" fillId="2" borderId="12" xfId="0" applyNumberFormat="1" applyFont="1" applyFill="1" applyBorder="1" applyAlignment="1" applyProtection="1">
      <alignment horizontal="center"/>
    </xf>
    <xf numFmtId="164" fontId="5" fillId="2" borderId="22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/>
    </xf>
    <xf numFmtId="2" fontId="8" fillId="2" borderId="1" xfId="0" applyNumberFormat="1" applyFont="1" applyFill="1" applyBorder="1" applyAlignment="1" applyProtection="1">
      <alignment horizontal="center"/>
    </xf>
    <xf numFmtId="0" fontId="19" fillId="2" borderId="13" xfId="0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2" fontId="8" fillId="0" borderId="0" xfId="0" applyNumberFormat="1" applyFont="1" applyAlignment="1" applyProtection="1">
      <alignment horizontal="center"/>
    </xf>
    <xf numFmtId="2" fontId="8" fillId="2" borderId="12" xfId="0" applyNumberFormat="1" applyFont="1" applyFill="1" applyBorder="1" applyAlignment="1" applyProtection="1">
      <alignment horizontal="center"/>
    </xf>
    <xf numFmtId="2" fontId="8" fillId="2" borderId="1" xfId="0" applyNumberFormat="1" applyFont="1" applyFill="1" applyBorder="1" applyAlignment="1" applyProtection="1">
      <alignment horizontal="center" wrapText="1"/>
    </xf>
    <xf numFmtId="2" fontId="8" fillId="2" borderId="13" xfId="0" applyNumberFormat="1" applyFont="1" applyFill="1" applyBorder="1" applyAlignment="1" applyProtection="1">
      <alignment horizontal="center"/>
    </xf>
    <xf numFmtId="2" fontId="24" fillId="2" borderId="12" xfId="0" applyNumberFormat="1" applyFont="1" applyFill="1" applyBorder="1" applyAlignment="1" applyProtection="1">
      <alignment horizontal="center"/>
    </xf>
    <xf numFmtId="2" fontId="8" fillId="2" borderId="1" xfId="0" applyNumberFormat="1" applyFont="1" applyFill="1" applyBorder="1" applyAlignment="1" applyProtection="1">
      <alignment horizontal="center" vertical="center"/>
    </xf>
    <xf numFmtId="167" fontId="8" fillId="2" borderId="1" xfId="0" applyNumberFormat="1" applyFont="1" applyFill="1" applyBorder="1" applyAlignment="1" applyProtection="1">
      <alignment horizontal="center"/>
    </xf>
    <xf numFmtId="167" fontId="8" fillId="2" borderId="13" xfId="0" applyNumberFormat="1" applyFont="1" applyFill="1" applyBorder="1" applyAlignment="1" applyProtection="1">
      <alignment horizontal="center"/>
    </xf>
    <xf numFmtId="0" fontId="26" fillId="2" borderId="23" xfId="0" applyFont="1" applyFill="1" applyBorder="1" applyAlignment="1" applyProtection="1">
      <alignment horizontal="center" wrapText="1"/>
    </xf>
    <xf numFmtId="164" fontId="26" fillId="2" borderId="5" xfId="0" applyNumberFormat="1" applyFont="1" applyFill="1" applyBorder="1" applyAlignment="1" applyProtection="1">
      <alignment horizontal="center" wrapText="1"/>
    </xf>
    <xf numFmtId="0" fontId="25" fillId="2" borderId="24" xfId="0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0" xfId="0" applyFont="1" applyFill="1" applyBorder="1" applyProtection="1"/>
    <xf numFmtId="165" fontId="20" fillId="0" borderId="4" xfId="0" applyNumberFormat="1" applyFont="1" applyFill="1" applyBorder="1" applyAlignment="1" applyProtection="1">
      <alignment horizontal="center" vertical="center" wrapText="1"/>
    </xf>
    <xf numFmtId="0" fontId="25" fillId="2" borderId="4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Protection="1"/>
    <xf numFmtId="0" fontId="13" fillId="0" borderId="0" xfId="0" applyFont="1" applyFill="1" applyProtection="1"/>
    <xf numFmtId="164" fontId="40" fillId="3" borderId="20" xfId="0" applyNumberFormat="1" applyFont="1" applyFill="1" applyBorder="1" applyAlignment="1" applyProtection="1">
      <alignment horizontal="center" vertical="top" wrapText="1"/>
    </xf>
    <xf numFmtId="164" fontId="40" fillId="3" borderId="21" xfId="0" applyNumberFormat="1" applyFont="1" applyFill="1" applyBorder="1" applyAlignment="1" applyProtection="1">
      <alignment horizontal="center" vertical="top" wrapText="1"/>
    </xf>
    <xf numFmtId="164" fontId="5" fillId="0" borderId="21" xfId="0" applyNumberFormat="1" applyFont="1" applyFill="1" applyBorder="1" applyProtection="1"/>
    <xf numFmtId="164" fontId="21" fillId="0" borderId="13" xfId="0" applyNumberFormat="1" applyFont="1" applyFill="1" applyBorder="1" applyAlignment="1" applyProtection="1">
      <alignment horizontal="center"/>
    </xf>
    <xf numFmtId="164" fontId="5" fillId="0" borderId="25" xfId="0" applyNumberFormat="1" applyFont="1" applyFill="1" applyBorder="1" applyProtection="1"/>
    <xf numFmtId="0" fontId="0" fillId="4" borderId="13" xfId="0" applyFill="1" applyBorder="1"/>
    <xf numFmtId="0" fontId="0" fillId="4" borderId="7" xfId="0" applyFill="1" applyBorder="1"/>
    <xf numFmtId="0" fontId="0" fillId="4" borderId="11" xfId="0" applyFill="1" applyBorder="1"/>
    <xf numFmtId="164" fontId="5" fillId="2" borderId="26" xfId="0" applyNumberFormat="1" applyFont="1" applyFill="1" applyBorder="1" applyProtection="1"/>
    <xf numFmtId="164" fontId="5" fillId="0" borderId="27" xfId="0" applyNumberFormat="1" applyFont="1" applyFill="1" applyBorder="1" applyProtection="1"/>
    <xf numFmtId="164" fontId="5" fillId="0" borderId="28" xfId="0" applyNumberFormat="1" applyFont="1" applyFill="1" applyBorder="1" applyProtection="1"/>
    <xf numFmtId="164" fontId="17" fillId="0" borderId="29" xfId="0" applyNumberFormat="1" applyFont="1" applyFill="1" applyBorder="1" applyAlignment="1" applyProtection="1">
      <alignment horizontal="center"/>
    </xf>
    <xf numFmtId="164" fontId="25" fillId="2" borderId="20" xfId="0" applyNumberFormat="1" applyFont="1" applyFill="1" applyBorder="1" applyAlignment="1" applyProtection="1">
      <alignment horizontal="center" wrapText="1"/>
    </xf>
    <xf numFmtId="2" fontId="4" fillId="2" borderId="1" xfId="1" applyNumberFormat="1" applyFont="1" applyFill="1" applyBorder="1" applyAlignment="1" applyProtection="1">
      <alignment horizontal="center"/>
    </xf>
    <xf numFmtId="164" fontId="22" fillId="0" borderId="23" xfId="0" applyNumberFormat="1" applyFont="1" applyFill="1" applyBorder="1" applyAlignment="1" applyProtection="1">
      <alignment horizontal="center"/>
    </xf>
    <xf numFmtId="164" fontId="40" fillId="3" borderId="27" xfId="0" applyNumberFormat="1" applyFont="1" applyFill="1" applyBorder="1" applyAlignment="1" applyProtection="1">
      <alignment horizontal="center" vertical="top" wrapText="1"/>
    </xf>
    <xf numFmtId="164" fontId="25" fillId="2" borderId="27" xfId="0" applyNumberFormat="1" applyFont="1" applyFill="1" applyBorder="1" applyAlignment="1" applyProtection="1">
      <alignment horizontal="center" wrapText="1"/>
    </xf>
    <xf numFmtId="164" fontId="26" fillId="2" borderId="26" xfId="0" applyNumberFormat="1" applyFont="1" applyFill="1" applyBorder="1" applyAlignment="1" applyProtection="1">
      <alignment horizontal="center" wrapText="1"/>
    </xf>
    <xf numFmtId="164" fontId="17" fillId="2" borderId="30" xfId="0" applyNumberFormat="1" applyFont="1" applyFill="1" applyBorder="1" applyAlignment="1" applyProtection="1">
      <alignment horizontal="center"/>
    </xf>
    <xf numFmtId="164" fontId="17" fillId="0" borderId="31" xfId="0" applyNumberFormat="1" applyFont="1" applyFill="1" applyBorder="1" applyAlignment="1" applyProtection="1">
      <alignment horizontal="center"/>
    </xf>
    <xf numFmtId="164" fontId="40" fillId="3" borderId="20" xfId="0" applyNumberFormat="1" applyFont="1" applyFill="1" applyBorder="1" applyAlignment="1" applyProtection="1">
      <alignment horizontal="center" wrapText="1"/>
    </xf>
    <xf numFmtId="164" fontId="40" fillId="3" borderId="27" xfId="0" applyNumberFormat="1" applyFont="1" applyFill="1" applyBorder="1" applyAlignment="1" applyProtection="1">
      <alignment horizontal="center" wrapText="1"/>
    </xf>
    <xf numFmtId="164" fontId="39" fillId="3" borderId="26" xfId="0" applyNumberFormat="1" applyFont="1" applyFill="1" applyBorder="1" applyAlignment="1" applyProtection="1">
      <alignment horizontal="center" wrapText="1"/>
    </xf>
    <xf numFmtId="164" fontId="40" fillId="3" borderId="21" xfId="0" applyNumberFormat="1" applyFont="1" applyFill="1" applyBorder="1" applyAlignment="1" applyProtection="1">
      <alignment horizontal="center" vertical="center" wrapText="1"/>
    </xf>
    <xf numFmtId="164" fontId="9" fillId="4" borderId="29" xfId="0" applyNumberFormat="1" applyFont="1" applyFill="1" applyBorder="1" applyAlignment="1" applyProtection="1">
      <alignment horizontal="center"/>
    </xf>
    <xf numFmtId="164" fontId="9" fillId="4" borderId="31" xfId="0" applyNumberFormat="1" applyFont="1" applyFill="1" applyBorder="1" applyAlignment="1" applyProtection="1">
      <alignment horizontal="center"/>
    </xf>
    <xf numFmtId="164" fontId="22" fillId="0" borderId="32" xfId="0" applyNumberFormat="1" applyFont="1" applyFill="1" applyBorder="1" applyAlignment="1" applyProtection="1">
      <alignment horizontal="center"/>
    </xf>
    <xf numFmtId="165" fontId="23" fillId="2" borderId="33" xfId="0" applyNumberFormat="1" applyFont="1" applyFill="1" applyBorder="1" applyProtection="1"/>
    <xf numFmtId="0" fontId="39" fillId="0" borderId="0" xfId="0" applyFont="1" applyProtection="1"/>
    <xf numFmtId="0" fontId="9" fillId="4" borderId="10" xfId="0" applyFont="1" applyFill="1" applyBorder="1" applyProtection="1"/>
    <xf numFmtId="0" fontId="9" fillId="4" borderId="0" xfId="0" applyFont="1" applyFill="1" applyProtection="1"/>
    <xf numFmtId="0" fontId="5" fillId="0" borderId="0" xfId="0" applyFont="1" applyFill="1" applyProtection="1"/>
    <xf numFmtId="0" fontId="5" fillId="0" borderId="0" xfId="0" applyFont="1" applyProtection="1"/>
    <xf numFmtId="164" fontId="5" fillId="2" borderId="34" xfId="0" applyNumberFormat="1" applyFont="1" applyFill="1" applyBorder="1" applyAlignment="1" applyProtection="1">
      <alignment horizontal="center"/>
    </xf>
    <xf numFmtId="164" fontId="5" fillId="2" borderId="35" xfId="0" applyNumberFormat="1" applyFont="1" applyFill="1" applyBorder="1" applyAlignment="1" applyProtection="1">
      <alignment horizontal="center"/>
    </xf>
    <xf numFmtId="164" fontId="5" fillId="2" borderId="36" xfId="0" applyNumberFormat="1" applyFont="1" applyFill="1" applyBorder="1" applyAlignment="1" applyProtection="1">
      <alignment horizontal="center"/>
    </xf>
    <xf numFmtId="0" fontId="5" fillId="4" borderId="10" xfId="0" applyFont="1" applyFill="1" applyBorder="1" applyProtection="1"/>
    <xf numFmtId="0" fontId="5" fillId="4" borderId="0" xfId="0" applyFont="1" applyFill="1" applyProtection="1"/>
    <xf numFmtId="164" fontId="17" fillId="5" borderId="37" xfId="0" applyNumberFormat="1" applyFont="1" applyFill="1" applyBorder="1" applyAlignment="1" applyProtection="1">
      <alignment horizontal="center"/>
      <protection locked="0"/>
    </xf>
    <xf numFmtId="164" fontId="17" fillId="5" borderId="38" xfId="0" applyNumberFormat="1" applyFont="1" applyFill="1" applyBorder="1" applyAlignment="1" applyProtection="1">
      <alignment horizontal="center"/>
      <protection locked="0"/>
    </xf>
    <xf numFmtId="164" fontId="5" fillId="2" borderId="39" xfId="0" applyNumberFormat="1" applyFont="1" applyFill="1" applyBorder="1" applyProtection="1"/>
    <xf numFmtId="164" fontId="5" fillId="2" borderId="40" xfId="0" applyNumberFormat="1" applyFont="1" applyFill="1" applyBorder="1" applyAlignment="1" applyProtection="1">
      <alignment horizontal="center"/>
    </xf>
    <xf numFmtId="164" fontId="17" fillId="5" borderId="41" xfId="0" applyNumberFormat="1" applyFont="1" applyFill="1" applyBorder="1" applyAlignment="1" applyProtection="1">
      <alignment horizontal="center"/>
      <protection locked="0"/>
    </xf>
    <xf numFmtId="164" fontId="20" fillId="2" borderId="13" xfId="0" applyNumberFormat="1" applyFont="1" applyFill="1" applyBorder="1" applyAlignment="1" applyProtection="1">
      <alignment horizontal="center"/>
    </xf>
    <xf numFmtId="164" fontId="5" fillId="2" borderId="39" xfId="0" applyNumberFormat="1" applyFont="1" applyFill="1" applyBorder="1" applyAlignment="1" applyProtection="1">
      <alignment horizontal="left"/>
    </xf>
    <xf numFmtId="0" fontId="5" fillId="4" borderId="39" xfId="0" applyFont="1" applyFill="1" applyBorder="1" applyProtection="1"/>
    <xf numFmtId="164" fontId="5" fillId="4" borderId="42" xfId="0" applyNumberFormat="1" applyFont="1" applyFill="1" applyBorder="1" applyAlignment="1" applyProtection="1">
      <alignment horizontal="center"/>
    </xf>
    <xf numFmtId="164" fontId="5" fillId="4" borderId="4" xfId="0" applyNumberFormat="1" applyFont="1" applyFill="1" applyBorder="1" applyAlignment="1" applyProtection="1">
      <alignment horizontal="center"/>
    </xf>
    <xf numFmtId="164" fontId="5" fillId="4" borderId="40" xfId="0" applyNumberFormat="1" applyFont="1" applyFill="1" applyBorder="1" applyAlignment="1" applyProtection="1">
      <alignment horizontal="center"/>
    </xf>
    <xf numFmtId="164" fontId="9" fillId="4" borderId="43" xfId="0" applyNumberFormat="1" applyFont="1" applyFill="1" applyBorder="1" applyAlignment="1" applyProtection="1">
      <alignment horizontal="left" indent="1"/>
    </xf>
    <xf numFmtId="0" fontId="9" fillId="4" borderId="27" xfId="0" applyFont="1" applyFill="1" applyBorder="1" applyAlignment="1" applyProtection="1">
      <alignment horizontal="left" indent="1"/>
    </xf>
    <xf numFmtId="164" fontId="9" fillId="4" borderId="44" xfId="0" applyNumberFormat="1" applyFont="1" applyFill="1" applyBorder="1" applyAlignment="1" applyProtection="1">
      <alignment horizontal="left" indent="1"/>
    </xf>
    <xf numFmtId="164" fontId="9" fillId="4" borderId="45" xfId="0" applyNumberFormat="1" applyFont="1" applyFill="1" applyBorder="1" applyAlignment="1" applyProtection="1">
      <alignment horizontal="left" indent="1"/>
    </xf>
    <xf numFmtId="164" fontId="9" fillId="4" borderId="27" xfId="0" applyNumberFormat="1" applyFont="1" applyFill="1" applyBorder="1" applyAlignment="1" applyProtection="1">
      <alignment horizontal="left" indent="1"/>
    </xf>
    <xf numFmtId="164" fontId="17" fillId="2" borderId="46" xfId="0" applyNumberFormat="1" applyFont="1" applyFill="1" applyBorder="1" applyAlignment="1" applyProtection="1">
      <alignment horizontal="left" indent="1"/>
    </xf>
    <xf numFmtId="164" fontId="17" fillId="2" borderId="43" xfId="0" applyNumberFormat="1" applyFont="1" applyFill="1" applyBorder="1" applyAlignment="1" applyProtection="1">
      <alignment horizontal="left" indent="1"/>
    </xf>
    <xf numFmtId="164" fontId="17" fillId="2" borderId="45" xfId="0" applyNumberFormat="1" applyFont="1" applyFill="1" applyBorder="1" applyAlignment="1" applyProtection="1">
      <alignment horizontal="left" indent="1"/>
    </xf>
    <xf numFmtId="0" fontId="32" fillId="0" borderId="20" xfId="0" applyFont="1" applyBorder="1" applyProtection="1"/>
    <xf numFmtId="164" fontId="17" fillId="5" borderId="47" xfId="0" applyNumberFormat="1" applyFont="1" applyFill="1" applyBorder="1" applyAlignment="1" applyProtection="1">
      <alignment horizontal="center"/>
      <protection locked="0"/>
    </xf>
    <xf numFmtId="164" fontId="22" fillId="5" borderId="1" xfId="0" applyNumberFormat="1" applyFont="1" applyFill="1" applyBorder="1" applyAlignment="1" applyProtection="1">
      <alignment horizontal="center"/>
      <protection locked="0"/>
    </xf>
    <xf numFmtId="166" fontId="9" fillId="4" borderId="7" xfId="0" applyNumberFormat="1" applyFont="1" applyFill="1" applyBorder="1" applyProtection="1"/>
    <xf numFmtId="166" fontId="9" fillId="4" borderId="7" xfId="0" applyNumberFormat="1" applyFont="1" applyFill="1" applyBorder="1" applyAlignment="1" applyProtection="1">
      <alignment horizontal="center"/>
    </xf>
    <xf numFmtId="164" fontId="9" fillId="5" borderId="48" xfId="0" applyNumberFormat="1" applyFont="1" applyFill="1" applyBorder="1" applyAlignment="1" applyProtection="1">
      <alignment horizontal="center"/>
      <protection locked="0"/>
    </xf>
    <xf numFmtId="164" fontId="9" fillId="5" borderId="49" xfId="0" applyNumberFormat="1" applyFont="1" applyFill="1" applyBorder="1" applyAlignment="1" applyProtection="1">
      <alignment horizontal="center"/>
      <protection locked="0"/>
    </xf>
    <xf numFmtId="164" fontId="9" fillId="5" borderId="50" xfId="0" applyNumberFormat="1" applyFont="1" applyFill="1" applyBorder="1" applyAlignment="1" applyProtection="1">
      <alignment horizontal="center"/>
      <protection locked="0"/>
    </xf>
    <xf numFmtId="164" fontId="22" fillId="5" borderId="51" xfId="0" applyNumberFormat="1" applyFont="1" applyFill="1" applyBorder="1" applyAlignment="1" applyProtection="1">
      <alignment horizontal="center"/>
      <protection locked="0"/>
    </xf>
    <xf numFmtId="164" fontId="9" fillId="5" borderId="28" xfId="0" applyNumberFormat="1" applyFont="1" applyFill="1" applyBorder="1" applyAlignment="1" applyProtection="1">
      <alignment horizontal="center"/>
      <protection locked="0"/>
    </xf>
    <xf numFmtId="164" fontId="9" fillId="5" borderId="52" xfId="0" applyNumberFormat="1" applyFont="1" applyFill="1" applyBorder="1" applyAlignment="1" applyProtection="1">
      <alignment horizontal="center"/>
      <protection locked="0"/>
    </xf>
    <xf numFmtId="164" fontId="9" fillId="5" borderId="53" xfId="0" applyNumberFormat="1" applyFont="1" applyFill="1" applyBorder="1" applyAlignment="1" applyProtection="1">
      <alignment horizontal="center"/>
      <protection locked="0"/>
    </xf>
    <xf numFmtId="164" fontId="9" fillId="5" borderId="32" xfId="0" applyNumberFormat="1" applyFont="1" applyFill="1" applyBorder="1" applyAlignment="1" applyProtection="1">
      <alignment horizontal="center"/>
      <protection locked="0"/>
    </xf>
    <xf numFmtId="164" fontId="17" fillId="5" borderId="53" xfId="0" applyNumberFormat="1" applyFont="1" applyFill="1" applyBorder="1" applyAlignment="1" applyProtection="1">
      <alignment horizontal="center"/>
      <protection locked="0"/>
    </xf>
    <xf numFmtId="164" fontId="17" fillId="5" borderId="54" xfId="0" applyNumberFormat="1" applyFont="1" applyFill="1" applyBorder="1" applyAlignment="1" applyProtection="1">
      <alignment horizontal="center"/>
      <protection locked="0"/>
    </xf>
    <xf numFmtId="164" fontId="9" fillId="5" borderId="31" xfId="0" applyNumberFormat="1" applyFont="1" applyFill="1" applyBorder="1" applyAlignment="1" applyProtection="1">
      <alignment horizontal="center"/>
      <protection locked="0"/>
    </xf>
    <xf numFmtId="164" fontId="9" fillId="5" borderId="55" xfId="0" applyNumberFormat="1" applyFont="1" applyFill="1" applyBorder="1" applyAlignment="1" applyProtection="1">
      <alignment horizontal="center"/>
      <protection locked="0"/>
    </xf>
    <xf numFmtId="164" fontId="9" fillId="5" borderId="56" xfId="0" applyNumberFormat="1" applyFont="1" applyFill="1" applyBorder="1" applyAlignment="1" applyProtection="1">
      <alignment horizontal="center"/>
      <protection locked="0"/>
    </xf>
    <xf numFmtId="164" fontId="9" fillId="5" borderId="38" xfId="0" applyNumberFormat="1" applyFont="1" applyFill="1" applyBorder="1" applyAlignment="1" applyProtection="1">
      <alignment horizontal="center"/>
      <protection locked="0"/>
    </xf>
    <xf numFmtId="165" fontId="9" fillId="5" borderId="2" xfId="0" applyNumberFormat="1" applyFont="1" applyFill="1" applyBorder="1" applyAlignment="1" applyProtection="1">
      <alignment horizontal="center"/>
      <protection locked="0"/>
    </xf>
    <xf numFmtId="165" fontId="9" fillId="5" borderId="5" xfId="0" applyNumberFormat="1" applyFont="1" applyFill="1" applyBorder="1" applyAlignment="1" applyProtection="1">
      <alignment horizontal="center"/>
      <protection locked="0"/>
    </xf>
    <xf numFmtId="165" fontId="9" fillId="2" borderId="57" xfId="0" applyNumberFormat="1" applyFont="1" applyFill="1" applyBorder="1" applyAlignment="1" applyProtection="1">
      <alignment horizontal="left"/>
    </xf>
    <xf numFmtId="165" fontId="9" fillId="2" borderId="58" xfId="0" applyNumberFormat="1" applyFont="1" applyFill="1" applyBorder="1" applyAlignment="1" applyProtection="1">
      <alignment horizontal="left"/>
    </xf>
    <xf numFmtId="165" fontId="9" fillId="2" borderId="5" xfId="0" applyNumberFormat="1" applyFont="1" applyFill="1" applyBorder="1" applyAlignment="1" applyProtection="1">
      <alignment horizontal="left"/>
    </xf>
    <xf numFmtId="165" fontId="9" fillId="2" borderId="0" xfId="0" applyNumberFormat="1" applyFont="1" applyFill="1" applyBorder="1" applyAlignment="1" applyProtection="1">
      <alignment horizontal="left"/>
    </xf>
    <xf numFmtId="165" fontId="9" fillId="2" borderId="49" xfId="0" applyNumberFormat="1" applyFont="1" applyFill="1" applyBorder="1" applyAlignment="1" applyProtection="1">
      <alignment horizontal="left"/>
    </xf>
    <xf numFmtId="164" fontId="5" fillId="5" borderId="48" xfId="0" applyNumberFormat="1" applyFont="1" applyFill="1" applyBorder="1" applyAlignment="1" applyProtection="1">
      <alignment horizontal="center" wrapText="1"/>
      <protection locked="0"/>
    </xf>
    <xf numFmtId="164" fontId="5" fillId="5" borderId="59" xfId="0" applyNumberFormat="1" applyFont="1" applyFill="1" applyBorder="1" applyAlignment="1" applyProtection="1">
      <alignment horizontal="center" wrapText="1"/>
      <protection locked="0"/>
    </xf>
    <xf numFmtId="164" fontId="5" fillId="5" borderId="60" xfId="0" applyNumberFormat="1" applyFont="1" applyFill="1" applyBorder="1" applyAlignment="1" applyProtection="1">
      <alignment horizontal="center" wrapText="1"/>
      <protection locked="0"/>
    </xf>
    <xf numFmtId="0" fontId="9" fillId="5" borderId="4" xfId="0" applyFont="1" applyFill="1" applyBorder="1" applyAlignment="1" applyProtection="1">
      <alignment horizontal="center"/>
      <protection locked="0"/>
    </xf>
    <xf numFmtId="14" fontId="9" fillId="5" borderId="4" xfId="0" applyNumberFormat="1" applyFont="1" applyFill="1" applyBorder="1" applyAlignment="1" applyProtection="1">
      <alignment horizontal="center"/>
      <protection locked="0"/>
    </xf>
    <xf numFmtId="0" fontId="9" fillId="2" borderId="27" xfId="0" applyFont="1" applyFill="1" applyBorder="1" applyProtection="1"/>
    <xf numFmtId="2" fontId="4" fillId="4" borderId="1" xfId="1" applyNumberFormat="1" applyFont="1" applyFill="1" applyBorder="1" applyAlignment="1" applyProtection="1">
      <alignment horizontal="center"/>
    </xf>
    <xf numFmtId="0" fontId="9" fillId="3" borderId="61" xfId="0" applyFont="1" applyFill="1" applyBorder="1" applyAlignment="1" applyProtection="1"/>
    <xf numFmtId="164" fontId="9" fillId="4" borderId="54" xfId="0" applyNumberFormat="1" applyFont="1" applyFill="1" applyBorder="1" applyAlignment="1" applyProtection="1">
      <alignment horizontal="center"/>
    </xf>
    <xf numFmtId="164" fontId="9" fillId="4" borderId="62" xfId="0" applyNumberFormat="1" applyFont="1" applyFill="1" applyBorder="1" applyAlignment="1" applyProtection="1">
      <alignment horizontal="center"/>
    </xf>
    <xf numFmtId="164" fontId="9" fillId="4" borderId="30" xfId="0" applyNumberFormat="1" applyFont="1" applyFill="1" applyBorder="1" applyAlignment="1" applyProtection="1">
      <alignment horizontal="center"/>
    </xf>
    <xf numFmtId="164" fontId="9" fillId="4" borderId="63" xfId="0" applyNumberFormat="1" applyFont="1" applyFill="1" applyBorder="1" applyAlignment="1" applyProtection="1">
      <alignment horizontal="center"/>
    </xf>
    <xf numFmtId="164" fontId="9" fillId="4" borderId="56" xfId="0" applyNumberFormat="1" applyFont="1" applyFill="1" applyBorder="1" applyAlignment="1" applyProtection="1">
      <alignment horizontal="center"/>
    </xf>
    <xf numFmtId="164" fontId="9" fillId="5" borderId="64" xfId="0" applyNumberFormat="1" applyFont="1" applyFill="1" applyBorder="1" applyAlignment="1" applyProtection="1">
      <alignment horizontal="center"/>
      <protection locked="0"/>
    </xf>
    <xf numFmtId="0" fontId="0" fillId="0" borderId="7" xfId="0" applyBorder="1" applyAlignment="1" applyProtection="1"/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</xf>
    <xf numFmtId="164" fontId="25" fillId="0" borderId="4" xfId="0" applyNumberFormat="1" applyFont="1" applyFill="1" applyBorder="1" applyAlignment="1" applyProtection="1">
      <alignment horizontal="center" vertical="center" wrapText="1"/>
    </xf>
    <xf numFmtId="166" fontId="2" fillId="2" borderId="8" xfId="0" applyNumberFormat="1" applyFont="1" applyFill="1" applyBorder="1" applyProtection="1"/>
    <xf numFmtId="166" fontId="2" fillId="2" borderId="0" xfId="0" applyNumberFormat="1" applyFont="1" applyFill="1" applyBorder="1" applyProtection="1"/>
    <xf numFmtId="166" fontId="2" fillId="2" borderId="0" xfId="0" applyNumberFormat="1" applyFont="1" applyFill="1" applyBorder="1" applyAlignment="1" applyProtection="1"/>
    <xf numFmtId="166" fontId="2" fillId="0" borderId="0" xfId="0" applyNumberFormat="1" applyFont="1" applyFill="1" applyBorder="1" applyProtection="1"/>
    <xf numFmtId="166" fontId="2" fillId="0" borderId="0" xfId="0" applyNumberFormat="1" applyFont="1" applyBorder="1" applyAlignment="1" applyProtection="1"/>
    <xf numFmtId="166" fontId="2" fillId="0" borderId="8" xfId="0" applyNumberFormat="1" applyFont="1" applyBorder="1" applyProtection="1"/>
    <xf numFmtId="166" fontId="2" fillId="4" borderId="9" xfId="0" applyNumberFormat="1" applyFont="1" applyFill="1" applyBorder="1" applyProtection="1"/>
    <xf numFmtId="166" fontId="2" fillId="4" borderId="10" xfId="0" applyNumberFormat="1" applyFont="1" applyFill="1" applyBorder="1" applyProtection="1"/>
    <xf numFmtId="166" fontId="2" fillId="4" borderId="10" xfId="0" applyNumberFormat="1" applyFont="1" applyFill="1" applyBorder="1" applyAlignment="1" applyProtection="1"/>
    <xf numFmtId="166" fontId="2" fillId="4" borderId="11" xfId="0" applyNumberFormat="1" applyFont="1" applyFill="1" applyBorder="1" applyProtection="1"/>
    <xf numFmtId="166" fontId="8" fillId="4" borderId="1" xfId="0" applyNumberFormat="1" applyFont="1" applyFill="1" applyBorder="1" applyProtection="1"/>
    <xf numFmtId="166" fontId="2" fillId="4" borderId="0" xfId="0" applyNumberFormat="1" applyFont="1" applyFill="1" applyBorder="1" applyAlignment="1" applyProtection="1">
      <alignment horizontal="left"/>
    </xf>
    <xf numFmtId="166" fontId="2" fillId="4" borderId="0" xfId="0" applyNumberFormat="1" applyFont="1" applyFill="1" applyBorder="1" applyAlignment="1" applyProtection="1">
      <alignment horizontal="center"/>
    </xf>
    <xf numFmtId="166" fontId="2" fillId="4" borderId="0" xfId="0" applyNumberFormat="1" applyFont="1" applyFill="1" applyBorder="1" applyProtection="1"/>
    <xf numFmtId="166" fontId="8" fillId="4" borderId="13" xfId="0" applyNumberFormat="1" applyFont="1" applyFill="1" applyBorder="1" applyProtection="1"/>
    <xf numFmtId="166" fontId="2" fillId="4" borderId="7" xfId="0" applyNumberFormat="1" applyFont="1" applyFill="1" applyBorder="1" applyAlignment="1" applyProtection="1">
      <alignment horizontal="left"/>
    </xf>
    <xf numFmtId="166" fontId="2" fillId="4" borderId="7" xfId="0" applyNumberFormat="1" applyFont="1" applyFill="1" applyBorder="1" applyAlignment="1" applyProtection="1">
      <alignment horizontal="center"/>
    </xf>
    <xf numFmtId="166" fontId="2" fillId="4" borderId="7" xfId="0" applyNumberFormat="1" applyFont="1" applyFill="1" applyBorder="1" applyProtection="1"/>
    <xf numFmtId="17" fontId="9" fillId="2" borderId="65" xfId="0" applyNumberFormat="1" applyFont="1" applyFill="1" applyBorder="1" applyAlignment="1" applyProtection="1">
      <alignment horizontal="left" indent="1"/>
    </xf>
    <xf numFmtId="17" fontId="9" fillId="2" borderId="66" xfId="0" applyNumberFormat="1" applyFont="1" applyFill="1" applyBorder="1" applyAlignment="1" applyProtection="1">
      <alignment horizontal="left" indent="1"/>
    </xf>
    <xf numFmtId="17" fontId="9" fillId="2" borderId="49" xfId="0" applyNumberFormat="1" applyFont="1" applyFill="1" applyBorder="1" applyAlignment="1" applyProtection="1">
      <alignment horizontal="left" indent="1"/>
    </xf>
    <xf numFmtId="17" fontId="9" fillId="2" borderId="67" xfId="0" applyNumberFormat="1" applyFont="1" applyFill="1" applyBorder="1" applyAlignment="1" applyProtection="1">
      <alignment horizontal="left" indent="1"/>
    </xf>
    <xf numFmtId="164" fontId="9" fillId="5" borderId="47" xfId="0" applyNumberFormat="1" applyFont="1" applyFill="1" applyBorder="1" applyAlignment="1" applyProtection="1">
      <alignment horizontal="center"/>
      <protection locked="0"/>
    </xf>
    <xf numFmtId="164" fontId="17" fillId="4" borderId="4" xfId="0" applyNumberFormat="1" applyFont="1" applyFill="1" applyBorder="1" applyAlignment="1" applyProtection="1">
      <alignment horizontal="center"/>
    </xf>
    <xf numFmtId="164" fontId="9" fillId="2" borderId="4" xfId="0" applyNumberFormat="1" applyFont="1" applyFill="1" applyBorder="1" applyAlignment="1" applyProtection="1">
      <alignment horizont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6" fontId="25" fillId="2" borderId="67" xfId="0" applyNumberFormat="1" applyFont="1" applyFill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6" fontId="23" fillId="6" borderId="68" xfId="0" applyNumberFormat="1" applyFont="1" applyFill="1" applyBorder="1" applyAlignment="1" applyProtection="1">
      <alignment horizontal="left" vertical="center"/>
    </xf>
    <xf numFmtId="164" fontId="25" fillId="6" borderId="4" xfId="0" applyNumberFormat="1" applyFont="1" applyFill="1" applyBorder="1" applyAlignment="1" applyProtection="1">
      <alignment horizontal="center" vertical="center" wrapText="1"/>
    </xf>
    <xf numFmtId="164" fontId="5" fillId="6" borderId="4" xfId="0" applyNumberFormat="1" applyFont="1" applyFill="1" applyBorder="1" applyAlignment="1" applyProtection="1">
      <alignment horizontal="center" vertical="center" wrapText="1"/>
    </xf>
    <xf numFmtId="167" fontId="8" fillId="2" borderId="12" xfId="0" applyNumberFormat="1" applyFont="1" applyFill="1" applyBorder="1" applyAlignment="1" applyProtection="1">
      <alignment horizontal="center"/>
    </xf>
    <xf numFmtId="165" fontId="9" fillId="2" borderId="8" xfId="0" applyNumberFormat="1" applyFont="1" applyFill="1" applyBorder="1" applyAlignment="1" applyProtection="1">
      <alignment horizontal="center"/>
    </xf>
    <xf numFmtId="165" fontId="9" fillId="2" borderId="8" xfId="0" applyNumberFormat="1" applyFont="1" applyFill="1" applyBorder="1" applyProtection="1"/>
    <xf numFmtId="165" fontId="9" fillId="2" borderId="9" xfId="0" applyNumberFormat="1" applyFont="1" applyFill="1" applyBorder="1" applyProtection="1"/>
    <xf numFmtId="165" fontId="5" fillId="2" borderId="10" xfId="0" applyNumberFormat="1" applyFont="1" applyFill="1" applyBorder="1" applyAlignment="1" applyProtection="1"/>
    <xf numFmtId="165" fontId="5" fillId="2" borderId="4" xfId="0" applyNumberFormat="1" applyFont="1" applyFill="1" applyBorder="1" applyProtection="1"/>
    <xf numFmtId="165" fontId="5" fillId="2" borderId="4" xfId="0" applyNumberFormat="1" applyFont="1" applyFill="1" applyBorder="1" applyAlignment="1" applyProtection="1">
      <alignment horizontal="center"/>
    </xf>
    <xf numFmtId="165" fontId="5" fillId="2" borderId="2" xfId="0" applyNumberFormat="1" applyFont="1" applyFill="1" applyBorder="1" applyProtection="1"/>
    <xf numFmtId="165" fontId="5" fillId="2" borderId="68" xfId="0" applyNumberFormat="1" applyFont="1" applyFill="1" applyBorder="1" applyAlignment="1" applyProtection="1">
      <alignment horizontal="center"/>
    </xf>
    <xf numFmtId="165" fontId="5" fillId="2" borderId="0" xfId="0" applyNumberFormat="1" applyFont="1" applyFill="1" applyBorder="1" applyAlignment="1" applyProtection="1">
      <alignment horizontal="center"/>
    </xf>
    <xf numFmtId="165" fontId="5" fillId="2" borderId="0" xfId="0" applyNumberFormat="1" applyFont="1" applyFill="1" applyBorder="1" applyProtection="1"/>
    <xf numFmtId="165" fontId="35" fillId="2" borderId="10" xfId="0" applyNumberFormat="1" applyFont="1" applyFill="1" applyBorder="1" applyProtection="1"/>
    <xf numFmtId="165" fontId="9" fillId="2" borderId="7" xfId="0" applyNumberFormat="1" applyFont="1" applyFill="1" applyBorder="1" applyAlignment="1" applyProtection="1">
      <alignment horizontal="center"/>
    </xf>
    <xf numFmtId="165" fontId="9" fillId="2" borderId="7" xfId="0" applyNumberFormat="1" applyFont="1" applyFill="1" applyBorder="1" applyProtection="1"/>
    <xf numFmtId="165" fontId="9" fillId="2" borderId="11" xfId="0" applyNumberFormat="1" applyFont="1" applyFill="1" applyBorder="1" applyProtection="1"/>
    <xf numFmtId="167" fontId="8" fillId="4" borderId="1" xfId="0" applyNumberFormat="1" applyFont="1" applyFill="1" applyBorder="1" applyAlignment="1" applyProtection="1">
      <alignment horizontal="center" wrapText="1"/>
    </xf>
    <xf numFmtId="2" fontId="8" fillId="4" borderId="1" xfId="0" applyNumberFormat="1" applyFont="1" applyFill="1" applyBorder="1" applyAlignment="1" applyProtection="1">
      <alignment horizontal="center"/>
    </xf>
    <xf numFmtId="167" fontId="8" fillId="4" borderId="1" xfId="0" applyNumberFormat="1" applyFont="1" applyFill="1" applyBorder="1" applyAlignment="1" applyProtection="1">
      <alignment horizontal="center"/>
    </xf>
    <xf numFmtId="164" fontId="9" fillId="5" borderId="48" xfId="0" applyNumberFormat="1" applyFont="1" applyFill="1" applyBorder="1" applyAlignment="1" applyProtection="1">
      <alignment horizontal="center" wrapText="1"/>
      <protection locked="0"/>
    </xf>
    <xf numFmtId="164" fontId="9" fillId="5" borderId="49" xfId="0" applyNumberFormat="1" applyFont="1" applyFill="1" applyBorder="1" applyAlignment="1" applyProtection="1">
      <alignment horizontal="left"/>
      <protection locked="0"/>
    </xf>
    <xf numFmtId="164" fontId="9" fillId="5" borderId="69" xfId="0" applyNumberFormat="1" applyFont="1" applyFill="1" applyBorder="1" applyAlignment="1" applyProtection="1">
      <alignment horizontal="left"/>
      <protection locked="0"/>
    </xf>
    <xf numFmtId="165" fontId="23" fillId="2" borderId="4" xfId="0" applyNumberFormat="1" applyFont="1" applyFill="1" applyBorder="1" applyAlignment="1" applyProtection="1"/>
    <xf numFmtId="165" fontId="20" fillId="0" borderId="4" xfId="0" applyNumberFormat="1" applyFont="1" applyFill="1" applyBorder="1" applyAlignment="1" applyProtection="1">
      <alignment horizontal="center" wrapText="1"/>
    </xf>
    <xf numFmtId="0" fontId="9" fillId="0" borderId="0" xfId="0" applyFont="1" applyFill="1" applyBorder="1" applyProtection="1"/>
    <xf numFmtId="0" fontId="32" fillId="0" borderId="4" xfId="0" applyFont="1" applyBorder="1" applyAlignment="1" applyProtection="1">
      <alignment horizontal="center" vertical="center" wrapText="1"/>
    </xf>
    <xf numFmtId="164" fontId="5" fillId="4" borderId="1" xfId="0" applyNumberFormat="1" applyFont="1" applyFill="1" applyBorder="1" applyAlignment="1" applyProtection="1">
      <alignment horizontal="center"/>
    </xf>
    <xf numFmtId="164" fontId="5" fillId="6" borderId="14" xfId="0" applyNumberFormat="1" applyFont="1" applyFill="1" applyBorder="1" applyAlignment="1" applyProtection="1">
      <alignment horizontal="center"/>
    </xf>
    <xf numFmtId="164" fontId="9" fillId="5" borderId="70" xfId="0" applyNumberFormat="1" applyFont="1" applyFill="1" applyBorder="1" applyAlignment="1" applyProtection="1">
      <alignment horizontal="center"/>
      <protection locked="0"/>
    </xf>
    <xf numFmtId="164" fontId="9" fillId="2" borderId="58" xfId="0" applyNumberFormat="1" applyFont="1" applyFill="1" applyBorder="1" applyAlignment="1" applyProtection="1">
      <alignment horizontal="center"/>
    </xf>
    <xf numFmtId="164" fontId="9" fillId="2" borderId="5" xfId="0" applyNumberFormat="1" applyFont="1" applyFill="1" applyBorder="1" applyAlignment="1" applyProtection="1">
      <alignment horizontal="center"/>
    </xf>
    <xf numFmtId="9" fontId="9" fillId="0" borderId="22" xfId="4" applyFont="1" applyFill="1" applyBorder="1" applyAlignment="1" applyProtection="1">
      <alignment horizontal="center"/>
    </xf>
    <xf numFmtId="164" fontId="9" fillId="4" borderId="64" xfId="0" applyNumberFormat="1" applyFont="1" applyFill="1" applyBorder="1" applyAlignment="1" applyProtection="1">
      <alignment horizontal="center"/>
    </xf>
    <xf numFmtId="164" fontId="20" fillId="4" borderId="71" xfId="0" applyNumberFormat="1" applyFont="1" applyFill="1" applyBorder="1" applyAlignment="1" applyProtection="1">
      <alignment horizontal="center"/>
    </xf>
    <xf numFmtId="164" fontId="17" fillId="6" borderId="48" xfId="0" applyNumberFormat="1" applyFont="1" applyFill="1" applyBorder="1" applyAlignment="1" applyProtection="1">
      <alignment horizontal="center"/>
    </xf>
    <xf numFmtId="164" fontId="17" fillId="6" borderId="49" xfId="0" applyNumberFormat="1" applyFont="1" applyFill="1" applyBorder="1" applyAlignment="1" applyProtection="1">
      <alignment horizontal="center"/>
    </xf>
    <xf numFmtId="164" fontId="17" fillId="5" borderId="50" xfId="0" applyNumberFormat="1" applyFont="1" applyFill="1" applyBorder="1" applyAlignment="1" applyProtection="1">
      <alignment horizontal="center"/>
      <protection locked="0"/>
    </xf>
    <xf numFmtId="164" fontId="22" fillId="0" borderId="1" xfId="0" applyNumberFormat="1" applyFont="1" applyFill="1" applyBorder="1" applyAlignment="1" applyProtection="1">
      <alignment horizontal="center"/>
    </xf>
    <xf numFmtId="164" fontId="9" fillId="4" borderId="49" xfId="0" applyNumberFormat="1" applyFont="1" applyFill="1" applyBorder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164" fontId="3" fillId="3" borderId="59" xfId="0" applyNumberFormat="1" applyFont="1" applyFill="1" applyBorder="1" applyAlignment="1" applyProtection="1">
      <protection locked="0"/>
    </xf>
    <xf numFmtId="0" fontId="9" fillId="3" borderId="72" xfId="0" applyFont="1" applyFill="1" applyBorder="1" applyAlignment="1" applyProtection="1"/>
    <xf numFmtId="164" fontId="3" fillId="3" borderId="67" xfId="0" applyNumberFormat="1" applyFont="1" applyFill="1" applyBorder="1" applyAlignment="1" applyProtection="1"/>
    <xf numFmtId="0" fontId="1" fillId="2" borderId="27" xfId="0" applyFont="1" applyFill="1" applyBorder="1" applyProtection="1"/>
    <xf numFmtId="0" fontId="0" fillId="0" borderId="73" xfId="0" applyFill="1" applyBorder="1" applyAlignment="1" applyProtection="1"/>
    <xf numFmtId="164" fontId="22" fillId="0" borderId="73" xfId="0" applyNumberFormat="1" applyFont="1" applyFill="1" applyBorder="1" applyAlignment="1" applyProtection="1"/>
    <xf numFmtId="164" fontId="3" fillId="3" borderId="74" xfId="0" applyNumberFormat="1" applyFont="1" applyFill="1" applyBorder="1" applyAlignment="1" applyProtection="1">
      <protection locked="0"/>
    </xf>
    <xf numFmtId="164" fontId="3" fillId="3" borderId="0" xfId="0" applyNumberFormat="1" applyFont="1" applyFill="1" applyBorder="1" applyAlignment="1" applyProtection="1">
      <protection locked="0"/>
    </xf>
    <xf numFmtId="164" fontId="3" fillId="3" borderId="75" xfId="0" applyNumberFormat="1" applyFont="1" applyFill="1" applyBorder="1" applyAlignment="1" applyProtection="1">
      <protection locked="0"/>
    </xf>
    <xf numFmtId="164" fontId="3" fillId="3" borderId="5" xfId="0" applyNumberFormat="1" applyFont="1" applyFill="1" applyBorder="1" applyAlignment="1" applyProtection="1">
      <protection locked="0"/>
    </xf>
    <xf numFmtId="164" fontId="3" fillId="3" borderId="76" xfId="0" applyNumberFormat="1" applyFont="1" applyFill="1" applyBorder="1" applyAlignment="1" applyProtection="1">
      <protection locked="0"/>
    </xf>
    <xf numFmtId="164" fontId="20" fillId="4" borderId="1" xfId="0" applyNumberFormat="1" applyFont="1" applyFill="1" applyBorder="1" applyAlignment="1" applyProtection="1">
      <alignment horizontal="center"/>
    </xf>
    <xf numFmtId="164" fontId="5" fillId="2" borderId="27" xfId="0" applyNumberFormat="1" applyFont="1" applyFill="1" applyBorder="1" applyAlignment="1" applyProtection="1">
      <alignment horizontal="left"/>
    </xf>
    <xf numFmtId="164" fontId="5" fillId="4" borderId="14" xfId="0" applyNumberFormat="1" applyFont="1" applyFill="1" applyBorder="1" applyAlignment="1" applyProtection="1">
      <alignment horizontal="center"/>
    </xf>
    <xf numFmtId="164" fontId="5" fillId="4" borderId="64" xfId="0" applyNumberFormat="1" applyFont="1" applyFill="1" applyBorder="1" applyAlignment="1" applyProtection="1">
      <alignment horizontal="center"/>
    </xf>
    <xf numFmtId="164" fontId="5" fillId="2" borderId="30" xfId="0" applyNumberFormat="1" applyFont="1" applyFill="1" applyBorder="1" applyAlignment="1" applyProtection="1">
      <alignment horizontal="center"/>
    </xf>
    <xf numFmtId="168" fontId="9" fillId="7" borderId="4" xfId="0" applyNumberFormat="1" applyFont="1" applyFill="1" applyBorder="1" applyProtection="1">
      <protection locked="0"/>
    </xf>
    <xf numFmtId="166" fontId="9" fillId="2" borderId="8" xfId="0" applyNumberFormat="1" applyFont="1" applyFill="1" applyBorder="1" applyAlignment="1" applyProtection="1">
      <alignment horizontal="left"/>
    </xf>
    <xf numFmtId="166" fontId="9" fillId="2" borderId="8" xfId="0" applyNumberFormat="1" applyFont="1" applyFill="1" applyBorder="1" applyAlignment="1" applyProtection="1">
      <alignment horizontal="center"/>
    </xf>
    <xf numFmtId="166" fontId="9" fillId="2" borderId="9" xfId="0" applyNumberFormat="1" applyFont="1" applyFill="1" applyBorder="1" applyProtection="1"/>
    <xf numFmtId="166" fontId="5" fillId="2" borderId="77" xfId="0" applyNumberFormat="1" applyFont="1" applyFill="1" applyBorder="1" applyAlignment="1" applyProtection="1">
      <alignment horizontal="left"/>
    </xf>
    <xf numFmtId="166" fontId="9" fillId="2" borderId="78" xfId="0" applyNumberFormat="1" applyFont="1" applyFill="1" applyBorder="1" applyAlignment="1" applyProtection="1">
      <alignment horizontal="center"/>
    </xf>
    <xf numFmtId="166" fontId="26" fillId="2" borderId="23" xfId="0" applyNumberFormat="1" applyFont="1" applyFill="1" applyBorder="1" applyAlignment="1" applyProtection="1">
      <alignment horizontal="center" wrapText="1"/>
    </xf>
    <xf numFmtId="166" fontId="26" fillId="2" borderId="5" xfId="0" applyNumberFormat="1" applyFont="1" applyFill="1" applyBorder="1" applyAlignment="1" applyProtection="1">
      <alignment horizontal="center" wrapText="1"/>
    </xf>
    <xf numFmtId="166" fontId="25" fillId="2" borderId="5" xfId="0" applyNumberFormat="1" applyFont="1" applyFill="1" applyBorder="1" applyAlignment="1" applyProtection="1">
      <alignment horizontal="center" wrapText="1"/>
    </xf>
    <xf numFmtId="166" fontId="25" fillId="2" borderId="2" xfId="0" applyNumberFormat="1" applyFont="1" applyFill="1" applyBorder="1" applyAlignment="1" applyProtection="1">
      <alignment horizontal="center" vertical="center" wrapText="1"/>
    </xf>
    <xf numFmtId="166" fontId="25" fillId="2" borderId="24" xfId="0" applyNumberFormat="1" applyFont="1" applyFill="1" applyBorder="1" applyAlignment="1" applyProtection="1">
      <alignment horizontal="center" vertical="center" wrapText="1"/>
    </xf>
    <xf numFmtId="164" fontId="9" fillId="2" borderId="42" xfId="0" applyNumberFormat="1" applyFont="1" applyFill="1" applyBorder="1" applyAlignment="1" applyProtection="1">
      <alignment horizontal="center"/>
    </xf>
    <xf numFmtId="166" fontId="9" fillId="2" borderId="55" xfId="3" applyNumberFormat="1" applyFont="1" applyFill="1" applyBorder="1" applyAlignment="1" applyProtection="1">
      <alignment horizontal="left" indent="1"/>
    </xf>
    <xf numFmtId="166" fontId="25" fillId="2" borderId="1" xfId="0" applyNumberFormat="1" applyFont="1" applyFill="1" applyBorder="1" applyAlignment="1" applyProtection="1">
      <alignment horizontal="left" vertical="center" wrapText="1"/>
    </xf>
    <xf numFmtId="9" fontId="9" fillId="4" borderId="2" xfId="4" applyNumberFormat="1" applyFont="1" applyFill="1" applyBorder="1" applyAlignment="1" applyProtection="1">
      <alignment horizontal="center"/>
      <protection locked="0"/>
    </xf>
    <xf numFmtId="9" fontId="9" fillId="4" borderId="2" xfId="4" applyFont="1" applyFill="1" applyBorder="1" applyAlignment="1" applyProtection="1">
      <alignment horizontal="center"/>
      <protection locked="0"/>
    </xf>
    <xf numFmtId="9" fontId="9" fillId="4" borderId="22" xfId="4" applyFont="1" applyFill="1" applyBorder="1" applyAlignment="1" applyProtection="1">
      <alignment horizontal="center"/>
    </xf>
    <xf numFmtId="166" fontId="9" fillId="2" borderId="39" xfId="0" applyNumberFormat="1" applyFont="1" applyFill="1" applyBorder="1" applyAlignment="1" applyProtection="1">
      <alignment horizontal="left"/>
    </xf>
    <xf numFmtId="9" fontId="9" fillId="5" borderId="2" xfId="4" applyNumberFormat="1" applyFont="1" applyFill="1" applyBorder="1" applyAlignment="1" applyProtection="1">
      <alignment horizontal="center"/>
      <protection locked="0"/>
    </xf>
    <xf numFmtId="9" fontId="9" fillId="5" borderId="2" xfId="4" applyFont="1" applyFill="1" applyBorder="1" applyAlignment="1" applyProtection="1">
      <alignment horizontal="center"/>
      <protection locked="0"/>
    </xf>
    <xf numFmtId="164" fontId="5" fillId="4" borderId="70" xfId="0" applyNumberFormat="1" applyFont="1" applyFill="1" applyBorder="1" applyAlignment="1" applyProtection="1">
      <alignment horizontal="center"/>
      <protection locked="0"/>
    </xf>
    <xf numFmtId="164" fontId="5" fillId="4" borderId="2" xfId="0" applyNumberFormat="1" applyFont="1" applyFill="1" applyBorder="1" applyAlignment="1" applyProtection="1">
      <alignment horizontal="center"/>
      <protection locked="0"/>
    </xf>
    <xf numFmtId="166" fontId="5" fillId="2" borderId="39" xfId="0" applyNumberFormat="1" applyFont="1" applyFill="1" applyBorder="1" applyAlignment="1" applyProtection="1">
      <alignment horizontal="left"/>
    </xf>
    <xf numFmtId="164" fontId="5" fillId="5" borderId="70" xfId="0" applyNumberFormat="1" applyFont="1" applyFill="1" applyBorder="1" applyAlignment="1" applyProtection="1">
      <alignment horizontal="center"/>
      <protection locked="0"/>
    </xf>
    <xf numFmtId="164" fontId="5" fillId="5" borderId="2" xfId="0" applyNumberFormat="1" applyFont="1" applyFill="1" applyBorder="1" applyAlignment="1" applyProtection="1">
      <alignment horizontal="center"/>
      <protection locked="0"/>
    </xf>
    <xf numFmtId="166" fontId="5" fillId="2" borderId="39" xfId="0" applyNumberFormat="1" applyFont="1" applyFill="1" applyBorder="1" applyAlignment="1" applyProtection="1"/>
    <xf numFmtId="164" fontId="9" fillId="2" borderId="34" xfId="0" applyNumberFormat="1" applyFont="1" applyFill="1" applyBorder="1" applyAlignment="1" applyProtection="1">
      <alignment horizontal="center"/>
    </xf>
    <xf numFmtId="164" fontId="9" fillId="2" borderId="79" xfId="0" applyNumberFormat="1" applyFont="1" applyFill="1" applyBorder="1" applyAlignment="1" applyProtection="1">
      <alignment horizontal="center"/>
    </xf>
    <xf numFmtId="164" fontId="27" fillId="2" borderId="7" xfId="0" applyNumberFormat="1" applyFont="1" applyFill="1" applyBorder="1" applyAlignment="1" applyProtection="1">
      <alignment horizontal="center"/>
    </xf>
    <xf numFmtId="164" fontId="9" fillId="2" borderId="35" xfId="0" applyNumberFormat="1" applyFont="1" applyFill="1" applyBorder="1" applyAlignment="1" applyProtection="1">
      <alignment horizontal="center"/>
    </xf>
    <xf numFmtId="164" fontId="9" fillId="2" borderId="36" xfId="0" applyNumberFormat="1" applyFont="1" applyFill="1" applyBorder="1" applyAlignment="1" applyProtection="1">
      <alignment horizontal="center"/>
    </xf>
    <xf numFmtId="166" fontId="5" fillId="2" borderId="0" xfId="0" applyNumberFormat="1" applyFont="1" applyFill="1" applyBorder="1" applyAlignment="1" applyProtection="1">
      <alignment horizontal="left"/>
    </xf>
    <xf numFmtId="164" fontId="5" fillId="2" borderId="0" xfId="0" applyNumberFormat="1" applyFont="1" applyFill="1" applyBorder="1" applyAlignment="1" applyProtection="1">
      <alignment horizontal="center"/>
    </xf>
    <xf numFmtId="164" fontId="23" fillId="2" borderId="0" xfId="0" applyNumberFormat="1" applyFont="1" applyFill="1" applyBorder="1" applyAlignment="1" applyProtection="1">
      <alignment horizontal="center"/>
    </xf>
    <xf numFmtId="9" fontId="5" fillId="2" borderId="0" xfId="4" applyFont="1" applyFill="1" applyBorder="1" applyAlignment="1" applyProtection="1">
      <alignment horizontal="center"/>
    </xf>
    <xf numFmtId="166" fontId="9" fillId="0" borderId="7" xfId="0" applyNumberFormat="1" applyFont="1" applyFill="1" applyBorder="1" applyProtection="1"/>
    <xf numFmtId="166" fontId="9" fillId="0" borderId="7" xfId="0" applyNumberFormat="1" applyFont="1" applyFill="1" applyBorder="1" applyAlignment="1" applyProtection="1">
      <alignment horizontal="center"/>
    </xf>
    <xf numFmtId="166" fontId="8" fillId="0" borderId="1" xfId="0" applyNumberFormat="1" applyFont="1" applyBorder="1" applyProtection="1"/>
    <xf numFmtId="166" fontId="2" fillId="0" borderId="0" xfId="0" applyNumberFormat="1" applyFont="1" applyBorder="1" applyAlignment="1" applyProtection="1">
      <alignment horizontal="left"/>
    </xf>
    <xf numFmtId="166" fontId="2" fillId="0" borderId="10" xfId="0" applyNumberFormat="1" applyFont="1" applyBorder="1" applyProtection="1"/>
    <xf numFmtId="0" fontId="41" fillId="3" borderId="12" xfId="0" applyFont="1" applyFill="1" applyBorder="1" applyAlignment="1" applyProtection="1"/>
    <xf numFmtId="0" fontId="41" fillId="3" borderId="8" xfId="0" applyFont="1" applyFill="1" applyBorder="1" applyAlignment="1" applyProtection="1"/>
    <xf numFmtId="0" fontId="41" fillId="3" borderId="9" xfId="0" applyFont="1" applyFill="1" applyBorder="1" applyAlignment="1" applyProtection="1"/>
    <xf numFmtId="0" fontId="41" fillId="3" borderId="1" xfId="0" applyFont="1" applyFill="1" applyBorder="1" applyAlignment="1" applyProtection="1"/>
    <xf numFmtId="0" fontId="41" fillId="3" borderId="0" xfId="0" applyFont="1" applyFill="1" applyBorder="1" applyAlignment="1" applyProtection="1"/>
    <xf numFmtId="0" fontId="41" fillId="3" borderId="10" xfId="0" applyFont="1" applyFill="1" applyBorder="1" applyAlignment="1" applyProtection="1"/>
    <xf numFmtId="164" fontId="3" fillId="3" borderId="13" xfId="0" applyNumberFormat="1" applyFont="1" applyFill="1" applyBorder="1" applyAlignment="1" applyProtection="1"/>
    <xf numFmtId="164" fontId="3" fillId="3" borderId="7" xfId="0" applyNumberFormat="1" applyFont="1" applyFill="1" applyBorder="1" applyAlignment="1" applyProtection="1"/>
    <xf numFmtId="164" fontId="3" fillId="3" borderId="11" xfId="0" applyNumberFormat="1" applyFont="1" applyFill="1" applyBorder="1" applyAlignment="1" applyProtection="1"/>
    <xf numFmtId="164" fontId="9" fillId="5" borderId="80" xfId="0" applyNumberFormat="1" applyFont="1" applyFill="1" applyBorder="1" applyAlignment="1" applyProtection="1">
      <alignment horizontal="center"/>
      <protection locked="0"/>
    </xf>
    <xf numFmtId="164" fontId="17" fillId="2" borderId="27" xfId="0" applyNumberFormat="1" applyFont="1" applyFill="1" applyBorder="1" applyAlignment="1" applyProtection="1">
      <alignment horizontal="center"/>
    </xf>
    <xf numFmtId="164" fontId="9" fillId="5" borderId="45" xfId="0" applyNumberFormat="1" applyFont="1" applyFill="1" applyBorder="1" applyAlignment="1" applyProtection="1">
      <alignment horizontal="center"/>
      <protection locked="0"/>
    </xf>
    <xf numFmtId="164" fontId="17" fillId="0" borderId="28" xfId="0" applyNumberFormat="1" applyFont="1" applyFill="1" applyBorder="1" applyAlignment="1" applyProtection="1">
      <alignment horizontal="center"/>
    </xf>
    <xf numFmtId="164" fontId="6" fillId="2" borderId="81" xfId="0" applyNumberFormat="1" applyFont="1" applyFill="1" applyBorder="1" applyAlignment="1" applyProtection="1">
      <alignment horizontal="center"/>
    </xf>
    <xf numFmtId="9" fontId="9" fillId="2" borderId="78" xfId="4" applyFont="1" applyFill="1" applyBorder="1" applyAlignment="1" applyProtection="1">
      <alignment horizontal="center"/>
    </xf>
    <xf numFmtId="9" fontId="9" fillId="4" borderId="0" xfId="4" applyNumberFormat="1" applyFont="1" applyFill="1" applyBorder="1" applyAlignment="1" applyProtection="1">
      <alignment horizontal="center"/>
      <protection locked="0"/>
    </xf>
    <xf numFmtId="9" fontId="9" fillId="4" borderId="0" xfId="4" applyFont="1" applyFill="1" applyBorder="1" applyAlignment="1" applyProtection="1">
      <alignment horizontal="center"/>
      <protection locked="0"/>
    </xf>
    <xf numFmtId="166" fontId="5" fillId="2" borderId="27" xfId="0" applyNumberFormat="1" applyFont="1" applyFill="1" applyBorder="1" applyAlignment="1" applyProtection="1">
      <alignment horizontal="left"/>
    </xf>
    <xf numFmtId="9" fontId="9" fillId="4" borderId="10" xfId="4" applyFont="1" applyFill="1" applyBorder="1" applyAlignment="1" applyProtection="1">
      <alignment horizontal="center"/>
    </xf>
    <xf numFmtId="166" fontId="9" fillId="2" borderId="77" xfId="0" applyNumberFormat="1" applyFont="1" applyFill="1" applyBorder="1" applyAlignment="1" applyProtection="1">
      <alignment horizontal="left"/>
    </xf>
    <xf numFmtId="164" fontId="9" fillId="4" borderId="38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Border="1"/>
    <xf numFmtId="166" fontId="9" fillId="2" borderId="10" xfId="0" applyNumberFormat="1" applyFont="1" applyFill="1" applyBorder="1" applyAlignment="1" applyProtection="1">
      <alignment horizontal="center"/>
    </xf>
    <xf numFmtId="166" fontId="5" fillId="2" borderId="78" xfId="0" applyNumberFormat="1" applyFont="1" applyFill="1" applyBorder="1" applyAlignment="1" applyProtection="1">
      <alignment horizontal="center" wrapText="1"/>
    </xf>
    <xf numFmtId="166" fontId="9" fillId="2" borderId="78" xfId="0" applyNumberFormat="1" applyFont="1" applyFill="1" applyBorder="1" applyAlignment="1" applyProtection="1">
      <alignment horizontal="center" wrapText="1"/>
    </xf>
    <xf numFmtId="164" fontId="5" fillId="4" borderId="82" xfId="0" applyNumberFormat="1" applyFont="1" applyFill="1" applyBorder="1" applyAlignment="1" applyProtection="1">
      <alignment horizontal="center"/>
      <protection locked="0"/>
    </xf>
    <xf numFmtId="164" fontId="5" fillId="4" borderId="83" xfId="0" applyNumberFormat="1" applyFont="1" applyFill="1" applyBorder="1" applyAlignment="1" applyProtection="1">
      <alignment horizontal="center"/>
      <protection locked="0"/>
    </xf>
    <xf numFmtId="169" fontId="8" fillId="2" borderId="1" xfId="0" applyNumberFormat="1" applyFont="1" applyFill="1" applyBorder="1" applyProtection="1"/>
    <xf numFmtId="166" fontId="9" fillId="2" borderId="1" xfId="0" applyNumberFormat="1" applyFont="1" applyFill="1" applyBorder="1" applyAlignment="1" applyProtection="1">
      <alignment horizontal="left"/>
    </xf>
    <xf numFmtId="166" fontId="26" fillId="2" borderId="55" xfId="3" applyNumberFormat="1" applyFont="1" applyFill="1" applyBorder="1" applyAlignment="1" applyProtection="1">
      <alignment horizontal="left" indent="1"/>
    </xf>
    <xf numFmtId="164" fontId="9" fillId="5" borderId="84" xfId="0" applyNumberFormat="1" applyFont="1" applyFill="1" applyBorder="1" applyAlignment="1" applyProtection="1">
      <alignment horizontal="center"/>
      <protection locked="0"/>
    </xf>
    <xf numFmtId="164" fontId="9" fillId="5" borderId="37" xfId="0" applyNumberFormat="1" applyFont="1" applyFill="1" applyBorder="1" applyAlignment="1" applyProtection="1">
      <alignment horizontal="center"/>
      <protection locked="0"/>
    </xf>
    <xf numFmtId="164" fontId="9" fillId="5" borderId="85" xfId="0" applyNumberFormat="1" applyFont="1" applyFill="1" applyBorder="1" applyAlignment="1" applyProtection="1">
      <alignment horizontal="center"/>
      <protection locked="0"/>
    </xf>
    <xf numFmtId="164" fontId="9" fillId="5" borderId="69" xfId="0" applyNumberFormat="1" applyFont="1" applyFill="1" applyBorder="1" applyAlignment="1" applyProtection="1">
      <alignment horizontal="center"/>
      <protection locked="0"/>
    </xf>
    <xf numFmtId="164" fontId="9" fillId="2" borderId="48" xfId="0" applyNumberFormat="1" applyFont="1" applyFill="1" applyBorder="1" applyAlignment="1" applyProtection="1">
      <alignment horizontal="center"/>
    </xf>
    <xf numFmtId="164" fontId="9" fillId="4" borderId="23" xfId="0" applyNumberFormat="1" applyFont="1" applyFill="1" applyBorder="1" applyAlignment="1" applyProtection="1">
      <alignment horizontal="center"/>
      <protection locked="0"/>
    </xf>
    <xf numFmtId="164" fontId="9" fillId="4" borderId="69" xfId="0" applyNumberFormat="1" applyFont="1" applyFill="1" applyBorder="1" applyAlignment="1" applyProtection="1">
      <alignment horizontal="center"/>
      <protection locked="0"/>
    </xf>
    <xf numFmtId="166" fontId="25" fillId="2" borderId="39" xfId="0" applyNumberFormat="1" applyFont="1" applyFill="1" applyBorder="1" applyAlignment="1" applyProtection="1">
      <alignment horizontal="left" vertical="center" wrapText="1"/>
    </xf>
    <xf numFmtId="164" fontId="5" fillId="4" borderId="86" xfId="0" applyNumberFormat="1" applyFont="1" applyFill="1" applyBorder="1" applyAlignment="1" applyProtection="1">
      <alignment horizontal="center"/>
      <protection locked="0"/>
    </xf>
    <xf numFmtId="164" fontId="5" fillId="2" borderId="63" xfId="0" applyNumberFormat="1" applyFont="1" applyFill="1" applyBorder="1" applyAlignment="1" applyProtection="1">
      <alignment horizontal="center"/>
    </xf>
    <xf numFmtId="164" fontId="9" fillId="2" borderId="87" xfId="0" applyNumberFormat="1" applyFont="1" applyFill="1" applyBorder="1" applyAlignment="1" applyProtection="1">
      <alignment horizontal="center"/>
    </xf>
    <xf numFmtId="164" fontId="9" fillId="2" borderId="24" xfId="0" applyNumberFormat="1" applyFont="1" applyFill="1" applyBorder="1" applyAlignment="1" applyProtection="1">
      <alignment horizontal="center"/>
    </xf>
    <xf numFmtId="1" fontId="9" fillId="4" borderId="2" xfId="4" applyNumberFormat="1" applyFont="1" applyFill="1" applyBorder="1" applyAlignment="1" applyProtection="1">
      <alignment horizontal="center"/>
      <protection locked="0"/>
    </xf>
    <xf numFmtId="1" fontId="9" fillId="4" borderId="63" xfId="4" applyNumberFormat="1" applyFont="1" applyFill="1" applyBorder="1" applyAlignment="1" applyProtection="1">
      <alignment horizontal="center"/>
    </xf>
    <xf numFmtId="1" fontId="9" fillId="4" borderId="22" xfId="4" applyNumberFormat="1" applyFont="1" applyFill="1" applyBorder="1" applyAlignment="1" applyProtection="1">
      <alignment horizontal="center"/>
    </xf>
    <xf numFmtId="166" fontId="9" fillId="0" borderId="0" xfId="0" applyNumberFormat="1" applyFont="1" applyAlignment="1" applyProtection="1">
      <alignment horizontal="left"/>
    </xf>
    <xf numFmtId="164" fontId="5" fillId="2" borderId="88" xfId="0" applyNumberFormat="1" applyFont="1" applyFill="1" applyBorder="1" applyAlignment="1" applyProtection="1">
      <alignment horizontal="center"/>
    </xf>
    <xf numFmtId="3" fontId="5" fillId="4" borderId="2" xfId="4" applyNumberFormat="1" applyFont="1" applyFill="1" applyBorder="1" applyAlignment="1" applyProtection="1">
      <alignment horizontal="center"/>
      <protection locked="0"/>
    </xf>
    <xf numFmtId="164" fontId="25" fillId="2" borderId="12" xfId="0" applyNumberFormat="1" applyFont="1" applyFill="1" applyBorder="1" applyAlignment="1" applyProtection="1">
      <alignment horizontal="center" wrapText="1"/>
    </xf>
    <xf numFmtId="164" fontId="25" fillId="2" borderId="8" xfId="0" applyNumberFormat="1" applyFont="1" applyFill="1" applyBorder="1" applyAlignment="1" applyProtection="1">
      <alignment horizontal="center" wrapText="1"/>
    </xf>
    <xf numFmtId="164" fontId="25" fillId="2" borderId="9" xfId="0" applyNumberFormat="1" applyFont="1" applyFill="1" applyBorder="1" applyAlignment="1" applyProtection="1">
      <alignment horizontal="center" wrapText="1"/>
    </xf>
    <xf numFmtId="164" fontId="3" fillId="3" borderId="59" xfId="0" applyNumberFormat="1" applyFont="1" applyFill="1" applyBorder="1" applyAlignment="1" applyProtection="1">
      <alignment horizontal="center"/>
      <protection locked="0"/>
    </xf>
    <xf numFmtId="0" fontId="33" fillId="5" borderId="0" xfId="0" applyFont="1" applyFill="1" applyBorder="1" applyAlignment="1" applyProtection="1">
      <alignment horizontal="center" vertical="center"/>
      <protection locked="0"/>
    </xf>
    <xf numFmtId="164" fontId="3" fillId="3" borderId="5" xfId="0" applyNumberFormat="1" applyFont="1" applyFill="1" applyBorder="1" applyAlignment="1" applyProtection="1">
      <alignment horizontal="center"/>
    </xf>
    <xf numFmtId="0" fontId="5" fillId="0" borderId="68" xfId="0" applyFont="1" applyBorder="1" applyAlignment="1" applyProtection="1">
      <alignment horizontal="center"/>
    </xf>
    <xf numFmtId="0" fontId="5" fillId="0" borderId="88" xfId="0" applyFont="1" applyBorder="1" applyAlignment="1" applyProtection="1">
      <alignment horizontal="center"/>
    </xf>
    <xf numFmtId="0" fontId="9" fillId="0" borderId="4" xfId="0" applyFont="1" applyFill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27" fillId="5" borderId="68" xfId="0" quotePrefix="1" applyFont="1" applyFill="1" applyBorder="1" applyAlignment="1" applyProtection="1">
      <alignment horizontal="center"/>
      <protection locked="0"/>
    </xf>
    <xf numFmtId="0" fontId="27" fillId="5" borderId="88" xfId="0" applyFont="1" applyFill="1" applyBorder="1" applyAlignment="1" applyProtection="1">
      <alignment horizontal="center"/>
      <protection locked="0"/>
    </xf>
    <xf numFmtId="0" fontId="27" fillId="5" borderId="68" xfId="0" applyFont="1" applyFill="1" applyBorder="1" applyAlignment="1" applyProtection="1">
      <alignment horizontal="center"/>
      <protection locked="0"/>
    </xf>
    <xf numFmtId="0" fontId="16" fillId="5" borderId="68" xfId="2" applyFill="1" applyBorder="1" applyAlignment="1" applyProtection="1">
      <alignment horizontal="center"/>
      <protection locked="0"/>
    </xf>
    <xf numFmtId="166" fontId="3" fillId="3" borderId="12" xfId="0" applyNumberFormat="1" applyFont="1" applyFill="1" applyBorder="1" applyAlignment="1" applyProtection="1">
      <alignment horizontal="center"/>
    </xf>
    <xf numFmtId="166" fontId="3" fillId="3" borderId="8" xfId="0" applyNumberFormat="1" applyFont="1" applyFill="1" applyBorder="1" applyAlignment="1" applyProtection="1">
      <alignment horizontal="center"/>
    </xf>
    <xf numFmtId="166" fontId="41" fillId="3" borderId="1" xfId="0" applyNumberFormat="1" applyFont="1" applyFill="1" applyBorder="1" applyAlignment="1" applyProtection="1">
      <alignment horizontal="center" vertical="center"/>
    </xf>
    <xf numFmtId="166" fontId="41" fillId="3" borderId="0" xfId="0" applyNumberFormat="1" applyFont="1" applyFill="1" applyBorder="1" applyAlignment="1" applyProtection="1">
      <alignment horizontal="center" vertical="center"/>
    </xf>
    <xf numFmtId="166" fontId="3" fillId="3" borderId="13" xfId="0" applyNumberFormat="1" applyFont="1" applyFill="1" applyBorder="1" applyAlignment="1" applyProtection="1">
      <alignment horizontal="center"/>
    </xf>
    <xf numFmtId="166" fontId="3" fillId="3" borderId="7" xfId="0" applyNumberFormat="1" applyFont="1" applyFill="1" applyBorder="1" applyAlignment="1" applyProtection="1">
      <alignment horizontal="center"/>
    </xf>
    <xf numFmtId="166" fontId="38" fillId="2" borderId="71" xfId="0" applyNumberFormat="1" applyFont="1" applyFill="1" applyBorder="1" applyAlignment="1" applyProtection="1">
      <alignment horizontal="center"/>
    </xf>
    <xf numFmtId="166" fontId="38" fillId="2" borderId="6" xfId="0" applyNumberFormat="1" applyFont="1" applyFill="1" applyBorder="1" applyAlignment="1" applyProtection="1">
      <alignment horizontal="center"/>
    </xf>
    <xf numFmtId="166" fontId="38" fillId="2" borderId="89" xfId="0" applyNumberFormat="1" applyFont="1" applyFill="1" applyBorder="1" applyAlignment="1" applyProtection="1">
      <alignment horizontal="center"/>
    </xf>
    <xf numFmtId="166" fontId="5" fillId="2" borderId="13" xfId="0" applyNumberFormat="1" applyFont="1" applyFill="1" applyBorder="1" applyAlignment="1" applyProtection="1">
      <alignment horizontal="center"/>
    </xf>
    <xf numFmtId="166" fontId="5" fillId="2" borderId="7" xfId="0" applyNumberFormat="1" applyFont="1" applyFill="1" applyBorder="1" applyAlignment="1" applyProtection="1">
      <alignment horizontal="center"/>
    </xf>
    <xf numFmtId="166" fontId="5" fillId="2" borderId="11" xfId="0" applyNumberFormat="1" applyFont="1" applyFill="1" applyBorder="1" applyAlignment="1" applyProtection="1">
      <alignment horizontal="center"/>
    </xf>
    <xf numFmtId="166" fontId="29" fillId="2" borderId="20" xfId="0" applyNumberFormat="1" applyFont="1" applyFill="1" applyBorder="1" applyAlignment="1" applyProtection="1">
      <alignment horizontal="left" vertical="center" wrapText="1"/>
    </xf>
    <xf numFmtId="166" fontId="29" fillId="2" borderId="27" xfId="0" applyNumberFormat="1" applyFont="1" applyFill="1" applyBorder="1" applyAlignment="1" applyProtection="1">
      <alignment horizontal="left" vertical="center" wrapText="1"/>
    </xf>
    <xf numFmtId="166" fontId="29" fillId="2" borderId="21" xfId="0" applyNumberFormat="1" applyFont="1" applyFill="1" applyBorder="1" applyAlignment="1" applyProtection="1">
      <alignment horizontal="left" vertical="center" wrapText="1"/>
    </xf>
    <xf numFmtId="164" fontId="29" fillId="2" borderId="12" xfId="0" applyNumberFormat="1" applyFont="1" applyFill="1" applyBorder="1" applyAlignment="1" applyProtection="1">
      <alignment horizontal="center" wrapText="1"/>
    </xf>
    <xf numFmtId="164" fontId="29" fillId="2" borderId="8" xfId="0" applyNumberFormat="1" applyFont="1" applyFill="1" applyBorder="1" applyAlignment="1" applyProtection="1">
      <alignment horizontal="center" wrapText="1"/>
    </xf>
    <xf numFmtId="0" fontId="25" fillId="0" borderId="90" xfId="0" applyFont="1" applyBorder="1" applyAlignment="1" applyProtection="1">
      <alignment horizontal="center" wrapText="1"/>
    </xf>
    <xf numFmtId="0" fontId="25" fillId="0" borderId="91" xfId="0" applyFont="1" applyBorder="1" applyAlignment="1" applyProtection="1">
      <alignment horizontal="center" wrapText="1"/>
    </xf>
    <xf numFmtId="0" fontId="25" fillId="0" borderId="92" xfId="0" applyFont="1" applyBorder="1" applyAlignment="1" applyProtection="1">
      <alignment horizontal="center" wrapText="1"/>
    </xf>
    <xf numFmtId="166" fontId="5" fillId="4" borderId="93" xfId="0" applyNumberFormat="1" applyFont="1" applyFill="1" applyBorder="1" applyAlignment="1" applyProtection="1">
      <alignment horizontal="center"/>
    </xf>
    <xf numFmtId="166" fontId="5" fillId="4" borderId="59" xfId="0" applyNumberFormat="1" applyFont="1" applyFill="1" applyBorder="1" applyAlignment="1" applyProtection="1">
      <alignment horizontal="center"/>
    </xf>
    <xf numFmtId="166" fontId="5" fillId="4" borderId="94" xfId="0" applyNumberFormat="1" applyFont="1" applyFill="1" applyBorder="1" applyAlignment="1" applyProtection="1">
      <alignment horizontal="center"/>
    </xf>
    <xf numFmtId="0" fontId="14" fillId="0" borderId="20" xfId="0" applyFont="1" applyBorder="1" applyAlignment="1" applyProtection="1">
      <alignment horizontal="center"/>
    </xf>
    <xf numFmtId="0" fontId="14" fillId="0" borderId="27" xfId="0" applyFont="1" applyBorder="1" applyAlignment="1" applyProtection="1">
      <alignment horizontal="center"/>
    </xf>
    <xf numFmtId="0" fontId="14" fillId="0" borderId="26" xfId="0" applyFont="1" applyBorder="1" applyAlignment="1" applyProtection="1">
      <alignment horizontal="center"/>
    </xf>
    <xf numFmtId="165" fontId="3" fillId="3" borderId="67" xfId="0" applyNumberFormat="1" applyFont="1" applyFill="1" applyBorder="1" applyAlignment="1" applyProtection="1">
      <alignment horizontal="center"/>
    </xf>
    <xf numFmtId="165" fontId="3" fillId="3" borderId="5" xfId="0" applyNumberFormat="1" applyFont="1" applyFill="1" applyBorder="1" applyAlignment="1" applyProtection="1">
      <alignment horizontal="center"/>
    </xf>
    <xf numFmtId="165" fontId="3" fillId="3" borderId="76" xfId="0" applyNumberFormat="1" applyFont="1" applyFill="1" applyBorder="1" applyAlignment="1" applyProtection="1">
      <alignment horizontal="center"/>
    </xf>
    <xf numFmtId="166" fontId="3" fillId="3" borderId="72" xfId="0" applyNumberFormat="1" applyFont="1" applyFill="1" applyBorder="1" applyAlignment="1" applyProtection="1">
      <alignment horizontal="center"/>
    </xf>
    <xf numFmtId="166" fontId="3" fillId="3" borderId="59" xfId="0" applyNumberFormat="1" applyFont="1" applyFill="1" applyBorder="1" applyAlignment="1" applyProtection="1">
      <alignment horizontal="center"/>
    </xf>
    <xf numFmtId="166" fontId="3" fillId="3" borderId="74" xfId="0" applyNumberFormat="1" applyFont="1" applyFill="1" applyBorder="1" applyAlignment="1" applyProtection="1">
      <alignment horizontal="center"/>
    </xf>
    <xf numFmtId="166" fontId="3" fillId="3" borderId="61" xfId="0" applyNumberFormat="1" applyFont="1" applyFill="1" applyBorder="1" applyAlignment="1" applyProtection="1">
      <alignment horizontal="center"/>
    </xf>
    <xf numFmtId="166" fontId="3" fillId="3" borderId="0" xfId="0" applyNumberFormat="1" applyFont="1" applyFill="1" applyBorder="1" applyAlignment="1" applyProtection="1">
      <alignment horizontal="center"/>
    </xf>
    <xf numFmtId="166" fontId="3" fillId="3" borderId="75" xfId="0" applyNumberFormat="1" applyFont="1" applyFill="1" applyBorder="1" applyAlignment="1" applyProtection="1">
      <alignment horizontal="center"/>
    </xf>
    <xf numFmtId="165" fontId="34" fillId="3" borderId="68" xfId="0" applyNumberFormat="1" applyFont="1" applyFill="1" applyBorder="1" applyAlignment="1" applyProtection="1">
      <alignment horizontal="center"/>
    </xf>
    <xf numFmtId="165" fontId="34" fillId="3" borderId="6" xfId="0" applyNumberFormat="1" applyFont="1" applyFill="1" applyBorder="1" applyAlignment="1" applyProtection="1">
      <alignment horizontal="center"/>
    </xf>
    <xf numFmtId="165" fontId="34" fillId="3" borderId="88" xfId="0" applyNumberFormat="1" applyFont="1" applyFill="1" applyBorder="1" applyAlignment="1" applyProtection="1">
      <alignment horizontal="center"/>
    </xf>
    <xf numFmtId="164" fontId="23" fillId="6" borderId="60" xfId="0" applyNumberFormat="1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9" fillId="5" borderId="68" xfId="0" applyNumberFormat="1" applyFont="1" applyFill="1" applyBorder="1" applyAlignment="1" applyProtection="1">
      <alignment horizontal="center" vertical="center" wrapText="1"/>
      <protection locked="0"/>
    </xf>
    <xf numFmtId="14" fontId="9" fillId="5" borderId="6" xfId="0" applyNumberFormat="1" applyFont="1" applyFill="1" applyBorder="1" applyAlignment="1" applyProtection="1">
      <alignment horizontal="center" vertical="center" wrapText="1"/>
      <protection locked="0"/>
    </xf>
    <xf numFmtId="14" fontId="9" fillId="5" borderId="88" xfId="0" applyNumberFormat="1" applyFont="1" applyFill="1" applyBorder="1" applyAlignment="1" applyProtection="1">
      <alignment horizontal="center" vertical="center" wrapText="1"/>
      <protection locked="0"/>
    </xf>
    <xf numFmtId="2" fontId="9" fillId="5" borderId="68" xfId="0" applyNumberFormat="1" applyFont="1" applyFill="1" applyBorder="1" applyAlignment="1" applyProtection="1">
      <alignment horizontal="left" vertical="center" wrapText="1"/>
      <protection locked="0"/>
    </xf>
    <xf numFmtId="2" fontId="9" fillId="5" borderId="6" xfId="0" applyNumberFormat="1" applyFont="1" applyFill="1" applyBorder="1" applyAlignment="1" applyProtection="1">
      <alignment horizontal="left" vertical="center" wrapText="1"/>
      <protection locked="0"/>
    </xf>
    <xf numFmtId="2" fontId="9" fillId="5" borderId="88" xfId="0" applyNumberFormat="1" applyFont="1" applyFill="1" applyBorder="1" applyAlignment="1" applyProtection="1">
      <alignment horizontal="left" vertical="center" wrapText="1"/>
      <protection locked="0"/>
    </xf>
    <xf numFmtId="0" fontId="9" fillId="2" borderId="95" xfId="0" applyFont="1" applyFill="1" applyBorder="1" applyAlignment="1" applyProtection="1">
      <alignment horizontal="center"/>
    </xf>
    <xf numFmtId="0" fontId="0" fillId="0" borderId="95" xfId="0" applyBorder="1" applyAlignment="1" applyProtection="1"/>
    <xf numFmtId="0" fontId="3" fillId="3" borderId="0" xfId="0" applyFont="1" applyFill="1" applyBorder="1" applyAlignment="1" applyProtection="1">
      <alignment horizontal="center"/>
    </xf>
    <xf numFmtId="0" fontId="3" fillId="3" borderId="68" xfId="0" applyFont="1" applyFill="1" applyBorder="1" applyAlignment="1" applyProtection="1">
      <alignment horizontal="center"/>
    </xf>
    <xf numFmtId="0" fontId="3" fillId="3" borderId="6" xfId="0" applyFont="1" applyFill="1" applyBorder="1" applyAlignment="1" applyProtection="1">
      <alignment horizontal="center"/>
    </xf>
    <xf numFmtId="0" fontId="3" fillId="3" borderId="88" xfId="0" applyFont="1" applyFill="1" applyBorder="1" applyAlignment="1" applyProtection="1">
      <alignment horizontal="center"/>
    </xf>
    <xf numFmtId="0" fontId="36" fillId="2" borderId="68" xfId="0" applyFont="1" applyFill="1" applyBorder="1" applyAlignment="1" applyProtection="1">
      <alignment horizontal="center" vertical="center"/>
    </xf>
    <xf numFmtId="0" fontId="36" fillId="2" borderId="6" xfId="0" applyFont="1" applyFill="1" applyBorder="1" applyAlignment="1" applyProtection="1">
      <alignment horizontal="center" vertical="center"/>
    </xf>
    <xf numFmtId="0" fontId="37" fillId="0" borderId="88" xfId="0" applyFont="1" applyBorder="1" applyAlignment="1" applyProtection="1">
      <alignment horizontal="center" vertical="center"/>
    </xf>
    <xf numFmtId="0" fontId="36" fillId="0" borderId="6" xfId="0" applyFont="1" applyBorder="1" applyAlignment="1" applyProtection="1">
      <alignment horizontal="center" vertical="center"/>
    </xf>
    <xf numFmtId="0" fontId="36" fillId="0" borderId="88" xfId="0" applyFont="1" applyBorder="1" applyAlignment="1" applyProtection="1">
      <alignment horizontal="center" vertical="center"/>
    </xf>
  </cellXfs>
  <cellStyles count="5">
    <cellStyle name="Comma" xfId="1" builtinId="3"/>
    <cellStyle name="Hyperlink" xfId="2" builtinId="8"/>
    <cellStyle name="Normal" xfId="0" builtinId="0"/>
    <cellStyle name="Normal 2" xfId="3"/>
    <cellStyle name="Percent" xfId="4" builtinId="5"/>
  </cellStyles>
  <dxfs count="18"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ill>
        <patternFill>
          <bgColor rgb="FFFF9933"/>
        </patternFill>
      </fill>
    </dxf>
    <dxf>
      <fill>
        <patternFill>
          <bgColor rgb="FFFFFF66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rgb="FF00FF00"/>
        </patternFill>
      </fill>
    </dxf>
    <dxf>
      <fill>
        <patternFill>
          <bgColor rgb="FF31EF36"/>
        </patternFill>
      </fill>
    </dxf>
    <dxf>
      <fill>
        <patternFill>
          <bgColor rgb="FF66FF33"/>
        </patternFill>
      </fill>
    </dxf>
    <dxf>
      <fill>
        <patternFill>
          <bgColor rgb="FF66FF33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Revenue Performance Trajectory</a:t>
            </a:r>
          </a:p>
        </c:rich>
      </c:tx>
      <c:layout>
        <c:manualLayout>
          <c:xMode val="edge"/>
          <c:yMode val="edge"/>
          <c:x val="0.2617564344380906"/>
          <c:y val="4.087665599663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249114550336396"/>
          <c:y val="0.14234050743657042"/>
          <c:w val="0.84750885449663615"/>
          <c:h val="0.6798716296826538"/>
        </c:manualLayout>
      </c:layout>
      <c:lineChart>
        <c:grouping val="stacked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'Form 5 - Trajectories'!$C$9:$C$18</c:f>
              <c:strCache>
                <c:ptCount val="10"/>
                <c:pt idx="0">
                  <c:v>June</c:v>
                </c:pt>
                <c:pt idx="1">
                  <c:v>July</c:v>
                </c:pt>
                <c:pt idx="2">
                  <c:v>Aug</c:v>
                </c:pt>
                <c:pt idx="3">
                  <c:v>Sept</c:v>
                </c:pt>
                <c:pt idx="4">
                  <c:v>Oct</c:v>
                </c:pt>
                <c:pt idx="5">
                  <c:v>Nov</c:v>
                </c:pt>
                <c:pt idx="6">
                  <c:v>Dec</c:v>
                </c:pt>
                <c:pt idx="7">
                  <c:v>Jan</c:v>
                </c:pt>
                <c:pt idx="8">
                  <c:v>Feb</c:v>
                </c:pt>
                <c:pt idx="9">
                  <c:v>Mar</c:v>
                </c:pt>
              </c:strCache>
            </c:strRef>
          </c:cat>
          <c:val>
            <c:numRef>
              <c:f>'Form 5 - Trajectories'!$D$9:$D$18</c:f>
              <c:numCache>
                <c:formatCode>#,##0;[Red]\ \(#,##0\)\ </c:formatCode>
                <c:ptCount val="10"/>
                <c:pt idx="0">
                  <c:v>1100</c:v>
                </c:pt>
                <c:pt idx="1">
                  <c:v>900</c:v>
                </c:pt>
                <c:pt idx="2">
                  <c:v>650</c:v>
                </c:pt>
                <c:pt idx="3">
                  <c:v>375</c:v>
                </c:pt>
                <c:pt idx="4">
                  <c:v>150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-0.21400000002176967</c:v>
                </c:pt>
              </c:numCache>
            </c:numRef>
          </c:val>
        </c:ser>
        <c:marker val="1"/>
        <c:axId val="81330560"/>
        <c:axId val="81333248"/>
      </c:lineChart>
      <c:catAx>
        <c:axId val="81330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Month</a:t>
                </a:r>
              </a:p>
            </c:rich>
          </c:tx>
          <c:layout>
            <c:manualLayout>
              <c:xMode val="edge"/>
              <c:yMode val="edge"/>
              <c:x val="0.45318363721645066"/>
              <c:y val="0.90689097097284199"/>
            </c:manualLayout>
          </c:layout>
          <c:spPr>
            <a:noFill/>
            <a:ln w="25400">
              <a:noFill/>
            </a:ln>
          </c:spPr>
        </c:title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333248"/>
        <c:crosses val="autoZero"/>
        <c:auto val="1"/>
        <c:lblAlgn val="ctr"/>
        <c:lblOffset val="100"/>
        <c:tickLblSkip val="1"/>
        <c:tickMarkSkip val="1"/>
      </c:catAx>
      <c:valAx>
        <c:axId val="81333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£000</a:t>
                </a:r>
              </a:p>
            </c:rich>
          </c:tx>
          <c:layout>
            <c:manualLayout>
              <c:xMode val="edge"/>
              <c:yMode val="edge"/>
              <c:x val="6.0906360089019312E-3"/>
              <c:y val="0.4404601353614182"/>
            </c:manualLayout>
          </c:layout>
          <c:spPr>
            <a:noFill/>
            <a:ln w="25400">
              <a:noFill/>
            </a:ln>
          </c:spPr>
        </c:title>
        <c:numFmt formatCode="#,##0;[Red]\ \(#,##0\)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330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0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Efficiency Savings Trajectory</a:t>
            </a:r>
          </a:p>
        </c:rich>
      </c:tx>
      <c:layout>
        <c:manualLayout>
          <c:xMode val="edge"/>
          <c:yMode val="edge"/>
          <c:x val="0.26764800509993181"/>
          <c:y val="4.10960987831066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721133134220304"/>
          <c:y val="0.14764181071948296"/>
          <c:w val="0.84368009171267377"/>
          <c:h val="0.68493390380996877"/>
        </c:manualLayout>
      </c:layout>
      <c:lineChart>
        <c:grouping val="stacked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tx2">
                  <a:lumMod val="75000"/>
                </a:schemeClr>
              </a:solidFill>
              <a:ln>
                <a:noFill/>
              </a:ln>
            </c:spPr>
          </c:marker>
          <c:cat>
            <c:strRef>
              <c:f>'Form 5 - Trajectories'!$C$25:$C$34</c:f>
              <c:strCache>
                <c:ptCount val="10"/>
                <c:pt idx="0">
                  <c:v>June</c:v>
                </c:pt>
                <c:pt idx="1">
                  <c:v>July</c:v>
                </c:pt>
                <c:pt idx="2">
                  <c:v>Aug</c:v>
                </c:pt>
                <c:pt idx="3">
                  <c:v>Sept</c:v>
                </c:pt>
                <c:pt idx="4">
                  <c:v>Oct</c:v>
                </c:pt>
                <c:pt idx="5">
                  <c:v>Nov</c:v>
                </c:pt>
                <c:pt idx="6">
                  <c:v>Dec</c:v>
                </c:pt>
                <c:pt idx="7">
                  <c:v>Jan</c:v>
                </c:pt>
                <c:pt idx="8">
                  <c:v>Feb</c:v>
                </c:pt>
                <c:pt idx="9">
                  <c:v>Mar</c:v>
                </c:pt>
              </c:strCache>
            </c:strRef>
          </c:cat>
          <c:val>
            <c:numRef>
              <c:f>'Form 5 - Trajectories'!$D$25:$D$34</c:f>
              <c:numCache>
                <c:formatCode>#,##0;[Red]\ \(#,##0\)\ </c:formatCode>
                <c:ptCount val="10"/>
                <c:pt idx="0">
                  <c:v>527</c:v>
                </c:pt>
                <c:pt idx="1">
                  <c:v>807</c:v>
                </c:pt>
                <c:pt idx="2">
                  <c:v>1215</c:v>
                </c:pt>
                <c:pt idx="3">
                  <c:v>1622</c:v>
                </c:pt>
                <c:pt idx="4">
                  <c:v>2035</c:v>
                </c:pt>
                <c:pt idx="5">
                  <c:v>2450</c:v>
                </c:pt>
                <c:pt idx="6">
                  <c:v>2895</c:v>
                </c:pt>
                <c:pt idx="7">
                  <c:v>3330</c:v>
                </c:pt>
                <c:pt idx="8">
                  <c:v>3770</c:v>
                </c:pt>
                <c:pt idx="9">
                  <c:v>4206</c:v>
                </c:pt>
              </c:numCache>
            </c:numRef>
          </c:val>
        </c:ser>
        <c:marker val="1"/>
        <c:axId val="81357056"/>
        <c:axId val="83473152"/>
      </c:lineChart>
      <c:catAx>
        <c:axId val="81357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Month</a:t>
                </a:r>
              </a:p>
            </c:rich>
          </c:tx>
          <c:layout>
            <c:manualLayout>
              <c:xMode val="edge"/>
              <c:yMode val="edge"/>
              <c:x val="0.47586307878498124"/>
              <c:y val="0.9217370555953236"/>
            </c:manualLayout>
          </c:layout>
          <c:spPr>
            <a:noFill/>
            <a:ln w="25400">
              <a:noFill/>
            </a:ln>
          </c:spPr>
        </c:title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473152"/>
        <c:crosses val="autoZero"/>
        <c:auto val="1"/>
        <c:lblAlgn val="ctr"/>
        <c:lblOffset val="100"/>
        <c:tickLblSkip val="1"/>
        <c:tickMarkSkip val="1"/>
      </c:catAx>
      <c:valAx>
        <c:axId val="834731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£000</a:t>
                </a:r>
              </a:p>
            </c:rich>
          </c:tx>
          <c:layout>
            <c:manualLayout>
              <c:xMode val="edge"/>
              <c:yMode val="edge"/>
              <c:x val="3.0627480862804872E-3"/>
              <c:y val="0.43835808876163224"/>
            </c:manualLayout>
          </c:layout>
          <c:spPr>
            <a:noFill/>
            <a:ln w="25400">
              <a:noFill/>
            </a:ln>
          </c:spPr>
        </c:title>
        <c:numFmt formatCode="#,##0;[Red]\ \(#,##0\)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135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6</xdr:row>
      <xdr:rowOff>0</xdr:rowOff>
    </xdr:from>
    <xdr:to>
      <xdr:col>9</xdr:col>
      <xdr:colOff>38100</xdr:colOff>
      <xdr:row>20</xdr:row>
      <xdr:rowOff>38100</xdr:rowOff>
    </xdr:to>
    <xdr:graphicFrame macro="">
      <xdr:nvGraphicFramePr>
        <xdr:cNvPr id="8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0</xdr:rowOff>
    </xdr:from>
    <xdr:to>
      <xdr:col>9</xdr:col>
      <xdr:colOff>66675</xdr:colOff>
      <xdr:row>36</xdr:row>
      <xdr:rowOff>133350</xdr:rowOff>
    </xdr:to>
    <xdr:graphicFrame macro="">
      <xdr:nvGraphicFramePr>
        <xdr:cNvPr id="812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ily.bryson@gjnh.scot.nhs.uk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70C0"/>
    <pageSetUpPr fitToPage="1"/>
  </sheetPr>
  <dimension ref="A1:Y44"/>
  <sheetViews>
    <sheetView tabSelected="1" zoomScale="85" zoomScaleNormal="85" workbookViewId="0">
      <selection activeCell="G22" sqref="G22"/>
    </sheetView>
  </sheetViews>
  <sheetFormatPr defaultRowHeight="12.75"/>
  <cols>
    <col min="1" max="1" width="1.85546875" style="19" customWidth="1"/>
    <col min="2" max="2" width="7" style="75" customWidth="1"/>
    <col min="3" max="3" width="11.5703125" style="19" customWidth="1"/>
    <col min="4" max="4" width="45.85546875" style="19" customWidth="1"/>
    <col min="5" max="13" width="12.140625" style="19" customWidth="1"/>
    <col min="14" max="14" width="2.5703125" style="19" customWidth="1"/>
    <col min="15" max="16" width="9.140625" style="19"/>
    <col min="17" max="17" width="9.140625" style="19" customWidth="1"/>
    <col min="18" max="19" width="9.140625" style="19" hidden="1" customWidth="1"/>
    <col min="20" max="22" width="9.140625" style="20" hidden="1" customWidth="1"/>
    <col min="23" max="25" width="9.140625" style="20" customWidth="1"/>
    <col min="26" max="16384" width="9.140625" style="19"/>
  </cols>
  <sheetData>
    <row r="1" spans="1:25" ht="13.5" thickBot="1"/>
    <row r="2" spans="1:25" s="25" customFormat="1">
      <c r="B2" s="96"/>
      <c r="C2" s="21"/>
      <c r="D2" s="22"/>
      <c r="E2" s="22"/>
      <c r="F2" s="22"/>
      <c r="G2" s="23"/>
      <c r="H2" s="24"/>
    </row>
    <row r="3" spans="1:25" ht="15" customHeight="1">
      <c r="B3" s="97"/>
      <c r="C3" s="291"/>
      <c r="D3" s="397" t="s">
        <v>132</v>
      </c>
      <c r="E3" s="397"/>
      <c r="F3" s="290"/>
      <c r="G3" s="296"/>
      <c r="H3" s="26"/>
      <c r="I3" s="27"/>
      <c r="J3" s="27"/>
      <c r="K3" s="27"/>
      <c r="L3" s="27"/>
      <c r="M3" s="27"/>
      <c r="N3" s="25"/>
      <c r="O3" s="25"/>
      <c r="P3" s="25"/>
      <c r="Q3" s="25"/>
      <c r="R3" s="25"/>
      <c r="S3" s="25"/>
      <c r="T3" s="19"/>
      <c r="U3" s="19"/>
      <c r="V3" s="19"/>
      <c r="W3" s="19"/>
      <c r="X3" s="19"/>
      <c r="Y3" s="19"/>
    </row>
    <row r="4" spans="1:25" ht="19.5" customHeight="1">
      <c r="B4" s="97"/>
      <c r="C4" s="209"/>
      <c r="D4" s="398" t="s">
        <v>127</v>
      </c>
      <c r="E4" s="398"/>
      <c r="F4" s="297"/>
      <c r="G4" s="298"/>
      <c r="H4" s="29"/>
      <c r="N4" s="25"/>
      <c r="O4" s="25"/>
      <c r="P4" s="25"/>
      <c r="Q4" s="25"/>
      <c r="R4" s="25"/>
      <c r="S4" s="25"/>
      <c r="T4" s="19"/>
      <c r="U4" s="19"/>
      <c r="V4" s="19"/>
      <c r="W4" s="19"/>
      <c r="X4" s="19"/>
      <c r="Y4" s="19"/>
    </row>
    <row r="5" spans="1:25" ht="15.75" customHeight="1">
      <c r="B5" s="97"/>
      <c r="C5" s="292"/>
      <c r="D5" s="399" t="s">
        <v>86</v>
      </c>
      <c r="E5" s="399"/>
      <c r="F5" s="299"/>
      <c r="G5" s="300"/>
      <c r="H5" s="29"/>
      <c r="N5" s="25"/>
      <c r="O5" s="25"/>
      <c r="P5" s="25"/>
      <c r="Q5" s="25"/>
      <c r="R5" s="25"/>
      <c r="S5" s="25"/>
      <c r="T5" s="19"/>
      <c r="U5" s="19"/>
      <c r="V5" s="19"/>
      <c r="W5" s="19"/>
      <c r="X5" s="19"/>
      <c r="Y5" s="19"/>
    </row>
    <row r="6" spans="1:25" ht="13.5" thickBot="1">
      <c r="B6" s="97"/>
      <c r="C6" s="28"/>
      <c r="D6" s="30"/>
      <c r="E6" s="30"/>
      <c r="F6" s="30"/>
      <c r="G6" s="3"/>
      <c r="H6" s="29"/>
      <c r="N6" s="25"/>
      <c r="O6" s="25"/>
      <c r="P6" s="25"/>
      <c r="Q6" s="25"/>
      <c r="R6" s="25"/>
      <c r="S6" s="25"/>
      <c r="T6" s="19"/>
      <c r="U6" s="19"/>
      <c r="V6" s="19"/>
      <c r="W6" s="19"/>
      <c r="X6" s="19"/>
      <c r="Y6" s="19"/>
    </row>
    <row r="7" spans="1:25" ht="12.75" customHeight="1">
      <c r="B7" s="97"/>
      <c r="C7" s="119" t="s">
        <v>47</v>
      </c>
      <c r="D7" s="92"/>
      <c r="E7" s="394" t="s">
        <v>58</v>
      </c>
      <c r="F7" s="395"/>
      <c r="G7" s="396"/>
      <c r="H7" s="26"/>
      <c r="I7" s="27"/>
      <c r="J7" s="27"/>
      <c r="K7" s="27"/>
      <c r="L7" s="27"/>
      <c r="M7" s="27"/>
      <c r="N7" s="25"/>
      <c r="O7" s="25"/>
      <c r="P7" s="25"/>
      <c r="Q7" s="25"/>
      <c r="R7" s="25"/>
      <c r="S7" s="25"/>
      <c r="T7" s="19"/>
      <c r="U7" s="19"/>
      <c r="V7" s="19"/>
      <c r="W7" s="19"/>
      <c r="X7" s="19"/>
      <c r="Y7" s="19"/>
    </row>
    <row r="8" spans="1:25" ht="25.5" customHeight="1" thickBot="1">
      <c r="B8" s="98" t="s">
        <v>10</v>
      </c>
      <c r="C8" s="120" t="s">
        <v>21</v>
      </c>
      <c r="D8" s="93"/>
      <c r="E8" s="110" t="s">
        <v>19</v>
      </c>
      <c r="F8" s="111" t="s">
        <v>0</v>
      </c>
      <c r="G8" s="112" t="s">
        <v>1</v>
      </c>
      <c r="H8" s="26"/>
      <c r="I8" s="27"/>
      <c r="J8" s="27"/>
      <c r="K8" s="27"/>
      <c r="L8" s="27"/>
      <c r="M8" s="27"/>
      <c r="N8" s="25"/>
      <c r="O8" s="25"/>
      <c r="P8" s="25"/>
      <c r="Q8" s="25"/>
      <c r="R8" s="25"/>
      <c r="S8" s="25"/>
      <c r="T8" s="19"/>
      <c r="U8" s="19"/>
      <c r="V8" s="19"/>
      <c r="W8" s="19"/>
      <c r="X8" s="19"/>
      <c r="Y8" s="19"/>
    </row>
    <row r="9" spans="1:25" s="32" customFormat="1" ht="12.75" customHeight="1" thickBot="1">
      <c r="B9" s="113"/>
      <c r="C9" s="295"/>
      <c r="D9" s="294"/>
      <c r="E9" s="294"/>
      <c r="F9" s="294"/>
      <c r="G9" s="294"/>
      <c r="H9" s="114"/>
      <c r="N9" s="118"/>
      <c r="O9" s="118"/>
      <c r="P9" s="118"/>
      <c r="Q9" s="118"/>
      <c r="R9" s="118"/>
      <c r="S9" s="118"/>
    </row>
    <row r="10" spans="1:25" ht="15" customHeight="1">
      <c r="B10" s="6"/>
      <c r="C10" s="94"/>
      <c r="D10" s="176"/>
      <c r="E10" s="87"/>
      <c r="F10" s="88"/>
      <c r="G10" s="89"/>
      <c r="H10" s="207"/>
      <c r="N10" s="20"/>
      <c r="O10" s="20"/>
      <c r="P10" s="20"/>
      <c r="Q10" s="20"/>
      <c r="R10" s="20"/>
      <c r="S10" s="20"/>
      <c r="T10" s="19"/>
      <c r="U10" s="19"/>
      <c r="V10" s="19"/>
      <c r="W10" s="19"/>
      <c r="X10" s="19"/>
      <c r="Y10" s="19"/>
    </row>
    <row r="11" spans="1:25" s="32" customFormat="1" ht="15" customHeight="1">
      <c r="A11" s="149"/>
      <c r="B11" s="208">
        <v>1.01</v>
      </c>
      <c r="C11" s="189">
        <f>127274+7191</f>
        <v>134465</v>
      </c>
      <c r="D11" s="168" t="s">
        <v>89</v>
      </c>
      <c r="E11" s="189">
        <f>(145447982-123464)/1000-4206</f>
        <v>141118.51800000001</v>
      </c>
      <c r="F11" s="286">
        <f>123464/1000</f>
        <v>123.464</v>
      </c>
      <c r="G11" s="210">
        <f>E11+F11</f>
        <v>141241.98200000002</v>
      </c>
      <c r="H11" s="148"/>
      <c r="N11" s="118"/>
      <c r="O11" s="118"/>
      <c r="P11" s="118"/>
      <c r="Q11" s="118"/>
      <c r="R11" s="118"/>
      <c r="S11" s="118"/>
    </row>
    <row r="12" spans="1:25" s="32" customFormat="1" ht="15" customHeight="1">
      <c r="A12" s="149"/>
      <c r="B12" s="208">
        <v>1.02</v>
      </c>
      <c r="C12" s="161">
        <v>60273</v>
      </c>
      <c r="D12" s="169" t="s">
        <v>90</v>
      </c>
      <c r="E12" s="161">
        <f>(61928392-7000)/1000</f>
        <v>61921.392</v>
      </c>
      <c r="F12" s="177">
        <v>7</v>
      </c>
      <c r="G12" s="211">
        <f>E12+F12</f>
        <v>61928.392</v>
      </c>
      <c r="H12" s="148"/>
      <c r="N12" s="118"/>
      <c r="O12" s="118"/>
      <c r="P12" s="118"/>
      <c r="Q12" s="118"/>
      <c r="R12" s="118"/>
      <c r="S12" s="118"/>
    </row>
    <row r="13" spans="1:25" s="150" customFormat="1" ht="15" customHeight="1">
      <c r="A13" s="156"/>
      <c r="B13" s="208">
        <v>1.03</v>
      </c>
      <c r="C13" s="165">
        <f>C11-C12</f>
        <v>74192</v>
      </c>
      <c r="D13" s="164" t="s">
        <v>91</v>
      </c>
      <c r="E13" s="165">
        <f>E11-E12</f>
        <v>79197.126000000018</v>
      </c>
      <c r="F13" s="166">
        <f>F11-F12</f>
        <v>116.464</v>
      </c>
      <c r="G13" s="167">
        <f t="shared" ref="G13:G20" si="0">E13+F13</f>
        <v>79313.590000000026</v>
      </c>
      <c r="H13" s="155"/>
    </row>
    <row r="14" spans="1:25" s="150" customFormat="1" ht="15" customHeight="1">
      <c r="A14" s="156"/>
      <c r="B14" s="208">
        <v>1.04</v>
      </c>
      <c r="C14" s="276">
        <f>'Form 3 - Non-Core RRL'!C23</f>
        <v>7191</v>
      </c>
      <c r="D14" s="169" t="s">
        <v>108</v>
      </c>
      <c r="E14" s="277"/>
      <c r="F14" s="282">
        <f>'Form 3 - Non-Core RRL'!E23</f>
        <v>6941</v>
      </c>
      <c r="G14" s="212">
        <f>F14</f>
        <v>6941</v>
      </c>
      <c r="H14" s="155"/>
    </row>
    <row r="15" spans="1:25" s="32" customFormat="1" ht="15.75" customHeight="1">
      <c r="A15" s="149"/>
      <c r="B15" s="208">
        <v>1.05</v>
      </c>
      <c r="C15" s="178"/>
      <c r="D15" s="169" t="s">
        <v>95</v>
      </c>
      <c r="E15" s="161"/>
      <c r="F15" s="177"/>
      <c r="G15" s="211">
        <f t="shared" si="0"/>
        <v>0</v>
      </c>
      <c r="H15" s="148"/>
      <c r="N15" s="118"/>
      <c r="O15" s="118"/>
      <c r="P15" s="118"/>
      <c r="Q15" s="118"/>
      <c r="R15" s="118"/>
      <c r="S15" s="118"/>
    </row>
    <row r="16" spans="1:25" s="150" customFormat="1">
      <c r="A16" s="151"/>
      <c r="B16" s="208">
        <v>1.06</v>
      </c>
      <c r="C16" s="283">
        <f>C13-C14-C15</f>
        <v>67001</v>
      </c>
      <c r="D16" s="159" t="s">
        <v>16</v>
      </c>
      <c r="E16" s="165">
        <f>E13-E15</f>
        <v>79197.126000000018</v>
      </c>
      <c r="F16" s="166">
        <f>F13-F14-F15</f>
        <v>-6824.5360000000001</v>
      </c>
      <c r="G16" s="160">
        <f>E16+F16</f>
        <v>72372.590000000026</v>
      </c>
      <c r="H16" s="33"/>
    </row>
    <row r="17" spans="1:25" s="32" customFormat="1" ht="15.75" customHeight="1">
      <c r="A17" s="149"/>
      <c r="B17" s="208">
        <v>1.07</v>
      </c>
      <c r="C17" s="269">
        <v>67001</v>
      </c>
      <c r="D17" s="170" t="s">
        <v>92</v>
      </c>
      <c r="E17" s="157">
        <v>53433</v>
      </c>
      <c r="F17" s="284"/>
      <c r="G17" s="213">
        <f t="shared" si="0"/>
        <v>53433</v>
      </c>
      <c r="H17" s="148"/>
      <c r="N17" s="118"/>
      <c r="O17" s="118"/>
      <c r="P17" s="118"/>
      <c r="Q17" s="118"/>
      <c r="R17" s="118"/>
      <c r="S17" s="118"/>
    </row>
    <row r="18" spans="1:25" s="32" customFormat="1" ht="15" customHeight="1">
      <c r="A18" s="149"/>
      <c r="B18" s="208">
        <v>1.08</v>
      </c>
      <c r="C18" s="182"/>
      <c r="D18" s="171" t="s">
        <v>93</v>
      </c>
      <c r="E18" s="158"/>
      <c r="F18" s="285"/>
      <c r="G18" s="214">
        <f t="shared" si="0"/>
        <v>0</v>
      </c>
      <c r="H18" s="148"/>
      <c r="N18" s="118"/>
      <c r="O18" s="118"/>
      <c r="P18" s="118"/>
      <c r="Q18" s="118"/>
      <c r="R18" s="118"/>
      <c r="S18" s="118"/>
    </row>
    <row r="19" spans="1:25" s="32" customFormat="1" ht="15" customHeight="1">
      <c r="A19" s="149"/>
      <c r="B19" s="208">
        <v>1.0900000000000001</v>
      </c>
      <c r="C19" s="182"/>
      <c r="D19" s="172" t="s">
        <v>94</v>
      </c>
      <c r="E19" s="161">
        <f>18939376/1000</f>
        <v>18939.376</v>
      </c>
      <c r="F19" s="177"/>
      <c r="G19" s="211">
        <f t="shared" si="0"/>
        <v>18939.376</v>
      </c>
      <c r="H19" s="148"/>
      <c r="N19" s="118"/>
      <c r="O19" s="118"/>
      <c r="P19" s="118"/>
      <c r="Q19" s="118"/>
      <c r="R19" s="118"/>
      <c r="S19" s="118"/>
    </row>
    <row r="20" spans="1:25" s="150" customFormat="1">
      <c r="A20" s="151"/>
      <c r="B20" s="208">
        <v>1.1000000000000001</v>
      </c>
      <c r="C20" s="283">
        <f>C17+C18+C19</f>
        <v>67001</v>
      </c>
      <c r="D20" s="163" t="s">
        <v>17</v>
      </c>
      <c r="E20" s="165">
        <f>SUM(E17:E19)</f>
        <v>72372.376000000004</v>
      </c>
      <c r="F20" s="166">
        <f>F17+F18+F19</f>
        <v>0</v>
      </c>
      <c r="G20" s="160">
        <f t="shared" si="0"/>
        <v>72372.376000000004</v>
      </c>
      <c r="H20" s="33"/>
    </row>
    <row r="21" spans="1:25" s="150" customFormat="1">
      <c r="A21" s="151"/>
      <c r="B21" s="208"/>
      <c r="C21" s="301"/>
      <c r="D21" s="302"/>
      <c r="E21" s="303"/>
      <c r="F21" s="304"/>
      <c r="G21" s="305"/>
      <c r="H21" s="33"/>
    </row>
    <row r="22" spans="1:25" s="32" customFormat="1" ht="13.5" thickBot="1">
      <c r="A22" s="19"/>
      <c r="B22" s="208">
        <v>1.1100000000000001</v>
      </c>
      <c r="C22" s="162">
        <f>C20-C16</f>
        <v>0</v>
      </c>
      <c r="D22" s="127" t="s">
        <v>133</v>
      </c>
      <c r="E22" s="152">
        <f>E20-E16</f>
        <v>-6824.7500000000146</v>
      </c>
      <c r="F22" s="153">
        <f>F20-F16</f>
        <v>6824.5360000000001</v>
      </c>
      <c r="G22" s="154">
        <f>G20-G16</f>
        <v>-0.21400000002176967</v>
      </c>
      <c r="H22" s="33"/>
    </row>
    <row r="23" spans="1:25" ht="13.5" thickBot="1">
      <c r="B23" s="100"/>
      <c r="C23" s="34"/>
      <c r="D23" s="35"/>
      <c r="E23" s="35"/>
      <c r="F23" s="35"/>
      <c r="G23" s="36"/>
      <c r="H23" s="37"/>
      <c r="N23" s="20"/>
      <c r="O23" s="20"/>
      <c r="P23" s="20"/>
      <c r="Q23" s="20"/>
      <c r="R23" s="20"/>
      <c r="S23" s="20"/>
      <c r="T23" s="19"/>
      <c r="U23" s="19"/>
      <c r="V23" s="19"/>
      <c r="W23" s="19"/>
      <c r="X23" s="19"/>
      <c r="Y23" s="19"/>
    </row>
    <row r="24" spans="1:25" s="38" customFormat="1">
      <c r="B24" s="101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25" ht="12.75" customHeight="1">
      <c r="R25" s="16" t="s">
        <v>28</v>
      </c>
      <c r="T25" s="19"/>
    </row>
    <row r="26" spans="1:25" ht="12.75" customHeight="1">
      <c r="B26" s="404" t="s">
        <v>52</v>
      </c>
      <c r="C26" s="403"/>
      <c r="D26" s="407" t="s">
        <v>155</v>
      </c>
      <c r="E26" s="406"/>
      <c r="F26" s="42"/>
      <c r="G26" s="402" t="s">
        <v>54</v>
      </c>
      <c r="H26" s="403"/>
      <c r="I26" s="205">
        <v>1</v>
      </c>
      <c r="J26" s="43"/>
      <c r="K26" s="400" t="s">
        <v>69</v>
      </c>
      <c r="L26" s="401"/>
      <c r="M26" s="306"/>
      <c r="R26" s="16" t="s">
        <v>29</v>
      </c>
      <c r="T26" s="19"/>
    </row>
    <row r="27" spans="1:25" ht="12.75" customHeight="1">
      <c r="B27" s="404" t="s">
        <v>2</v>
      </c>
      <c r="C27" s="403"/>
      <c r="D27" s="408" t="s">
        <v>156</v>
      </c>
      <c r="E27" s="406"/>
      <c r="F27" s="42"/>
      <c r="G27" s="402" t="s">
        <v>55</v>
      </c>
      <c r="H27" s="403"/>
      <c r="I27" s="206"/>
      <c r="J27" s="44"/>
      <c r="K27" s="43"/>
      <c r="R27" s="16" t="s">
        <v>30</v>
      </c>
      <c r="T27" s="19"/>
    </row>
    <row r="28" spans="1:25" ht="12.75" customHeight="1">
      <c r="B28" s="404" t="s">
        <v>53</v>
      </c>
      <c r="C28" s="403"/>
      <c r="D28" s="405" t="s">
        <v>157</v>
      </c>
      <c r="E28" s="406"/>
      <c r="F28" s="42"/>
      <c r="K28" s="41"/>
      <c r="R28" s="16" t="s">
        <v>31</v>
      </c>
      <c r="T28" s="19"/>
    </row>
    <row r="29" spans="1:25" ht="12.75" customHeight="1">
      <c r="R29" s="16" t="s">
        <v>32</v>
      </c>
      <c r="T29" s="19"/>
    </row>
    <row r="30" spans="1:25" ht="12.75" customHeight="1">
      <c r="R30" s="16" t="s">
        <v>33</v>
      </c>
      <c r="T30" s="19"/>
    </row>
    <row r="31" spans="1:25" ht="12.75" customHeight="1">
      <c r="R31" s="16" t="s">
        <v>34</v>
      </c>
      <c r="T31" s="19"/>
    </row>
    <row r="32" spans="1:25" ht="12.75" customHeight="1">
      <c r="R32" s="16" t="s">
        <v>35</v>
      </c>
      <c r="T32" s="19"/>
    </row>
    <row r="33" spans="18:20" ht="12.75" customHeight="1">
      <c r="R33" s="16" t="s">
        <v>36</v>
      </c>
      <c r="T33" s="19"/>
    </row>
    <row r="34" spans="18:20" ht="12.75" customHeight="1">
      <c r="R34" s="16" t="s">
        <v>37</v>
      </c>
      <c r="T34" s="19"/>
    </row>
    <row r="35" spans="18:20" ht="12.75" customHeight="1">
      <c r="R35" s="16" t="s">
        <v>38</v>
      </c>
      <c r="T35" s="19"/>
    </row>
    <row r="36" spans="18:20" ht="12.75" customHeight="1">
      <c r="R36" s="16" t="s">
        <v>39</v>
      </c>
      <c r="T36" s="19"/>
    </row>
    <row r="37" spans="18:20" ht="12.75" customHeight="1">
      <c r="R37" s="16" t="s">
        <v>40</v>
      </c>
      <c r="T37" s="19"/>
    </row>
    <row r="38" spans="18:20" ht="12.75" customHeight="1">
      <c r="R38" s="16" t="s">
        <v>41</v>
      </c>
      <c r="T38" s="19"/>
    </row>
    <row r="39" spans="18:20">
      <c r="R39" s="16" t="s">
        <v>9</v>
      </c>
      <c r="T39" s="19"/>
    </row>
    <row r="40" spans="18:20">
      <c r="R40" s="17" t="s">
        <v>42</v>
      </c>
      <c r="T40" s="19"/>
    </row>
    <row r="41" spans="18:20">
      <c r="R41" s="274" t="s">
        <v>104</v>
      </c>
      <c r="T41" s="19"/>
    </row>
    <row r="42" spans="18:20">
      <c r="R42" s="16" t="s">
        <v>43</v>
      </c>
      <c r="T42" s="19"/>
    </row>
    <row r="43" spans="18:20">
      <c r="R43" s="17" t="s">
        <v>48</v>
      </c>
      <c r="T43" s="19"/>
    </row>
    <row r="44" spans="18:20">
      <c r="R44" s="16" t="s">
        <v>44</v>
      </c>
    </row>
  </sheetData>
  <sheetProtection formatColumns="0"/>
  <protectedRanges>
    <protectedRange password="DD9D" sqref="C22 C10 G9:G21 C15:C16 E22:G22" name="Range1"/>
  </protectedRanges>
  <mergeCells count="13">
    <mergeCell ref="G27:H27"/>
    <mergeCell ref="B28:C28"/>
    <mergeCell ref="D28:E28"/>
    <mergeCell ref="B26:C26"/>
    <mergeCell ref="D26:E26"/>
    <mergeCell ref="B27:C27"/>
    <mergeCell ref="D27:E27"/>
    <mergeCell ref="E7:G7"/>
    <mergeCell ref="D3:E3"/>
    <mergeCell ref="D4:E4"/>
    <mergeCell ref="D5:E5"/>
    <mergeCell ref="K26:L26"/>
    <mergeCell ref="G26:H26"/>
  </mergeCells>
  <conditionalFormatting sqref="D28:E28">
    <cfRule type="expression" dxfId="17" priority="5" stopIfTrue="1">
      <formula>ISBLANK($D$28:$E$28)</formula>
    </cfRule>
  </conditionalFormatting>
  <conditionalFormatting sqref="M26">
    <cfRule type="containsBlanks" dxfId="16" priority="3" stopIfTrue="1">
      <formula>LEN(TRIM(M26))=0</formula>
    </cfRule>
  </conditionalFormatting>
  <conditionalFormatting sqref="D26:E26">
    <cfRule type="containsBlanks" dxfId="15" priority="6" stopIfTrue="1">
      <formula>LEN(TRIM(D26))=0</formula>
    </cfRule>
  </conditionalFormatting>
  <conditionalFormatting sqref="D27:E27">
    <cfRule type="containsBlanks" dxfId="14" priority="1" stopIfTrue="1">
      <formula>LEN(TRIM(D27))=0</formula>
    </cfRule>
  </conditionalFormatting>
  <dataValidations count="3">
    <dataValidation type="whole" operator="greaterThan" allowBlank="1" showErrorMessage="1" sqref="I26">
      <formula1>0</formula1>
    </dataValidation>
    <dataValidation type="list" allowBlank="1" showInputMessage="1" showErrorMessage="1" sqref="D4">
      <formula1>'Form 1 - Core RRL'!#REF!</formula1>
    </dataValidation>
    <dataValidation type="list" showErrorMessage="1" sqref="D3:E3">
      <formula1>$R$25:$R$44</formula1>
    </dataValidation>
  </dataValidations>
  <hyperlinks>
    <hyperlink ref="D27" r:id="rId1"/>
  </hyperlinks>
  <pageMargins left="0.11811023622047245" right="0.11811023622047245" top="0.15748031496062992" bottom="0.19685039370078741" header="0" footer="0"/>
  <pageSetup paperSize="9" scale="60" orientation="landscape" r:id="rId2"/>
  <headerFooter>
    <oddFooter>&amp;C&amp;A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tabColor rgb="FF0070C0"/>
    <pageSetUpPr fitToPage="1"/>
  </sheetPr>
  <dimension ref="A1:IH55"/>
  <sheetViews>
    <sheetView zoomScaleNormal="100" workbookViewId="0">
      <selection activeCell="K1" sqref="K1:K1048576"/>
    </sheetView>
  </sheetViews>
  <sheetFormatPr defaultColWidth="61.85546875" defaultRowHeight="15"/>
  <cols>
    <col min="1" max="1" width="3.140625" style="48" customWidth="1"/>
    <col min="2" max="2" width="5.7109375" style="45" customWidth="1"/>
    <col min="3" max="3" width="61.85546875" style="46" bestFit="1" customWidth="1"/>
    <col min="4" max="6" width="11.5703125" style="47" customWidth="1"/>
    <col min="7" max="7" width="6.5703125" style="47" customWidth="1"/>
    <col min="8" max="8" width="6.7109375" style="47" customWidth="1"/>
    <col min="9" max="9" width="8.7109375" style="47" bestFit="1" customWidth="1"/>
    <col min="10" max="10" width="2.7109375" style="48" customWidth="1"/>
    <col min="11" max="11" width="9.140625" style="48" hidden="1" customWidth="1"/>
    <col min="12" max="239" width="9.140625" style="48" customWidth="1"/>
    <col min="240" max="240" width="3.140625" style="48" customWidth="1"/>
    <col min="241" max="241" width="5.7109375" style="48" customWidth="1"/>
    <col min="242" max="242" width="61.85546875" style="48" bestFit="1" customWidth="1"/>
    <col min="243" max="16384" width="61.85546875" style="48"/>
  </cols>
  <sheetData>
    <row r="1" spans="1:242" ht="15.75" thickBot="1"/>
    <row r="2" spans="1:242" ht="12" customHeight="1" thickBot="1">
      <c r="B2" s="49"/>
      <c r="C2" s="307"/>
      <c r="D2" s="308"/>
      <c r="E2" s="308"/>
      <c r="F2" s="308"/>
      <c r="G2" s="308"/>
      <c r="H2" s="308"/>
      <c r="I2" s="308"/>
      <c r="J2" s="309"/>
    </row>
    <row r="3" spans="1:242" ht="15.75">
      <c r="B3" s="1"/>
      <c r="C3" s="409" t="str">
        <f>'Form 1 - Core RRL'!D3</f>
        <v>EXAMPLE</v>
      </c>
      <c r="D3" s="410"/>
      <c r="E3" s="410"/>
      <c r="F3" s="410"/>
      <c r="G3" s="410"/>
      <c r="H3" s="410"/>
      <c r="I3" s="410"/>
      <c r="J3" s="55"/>
    </row>
    <row r="4" spans="1:242" ht="19.5" customHeight="1">
      <c r="B4" s="1"/>
      <c r="C4" s="411" t="str">
        <f>'Form 1 - Core RRL'!D4</f>
        <v>FINANCIAL PLAN 2018-19 - INITIAL SUBMISSION</v>
      </c>
      <c r="D4" s="412"/>
      <c r="E4" s="412"/>
      <c r="F4" s="412"/>
      <c r="G4" s="412"/>
      <c r="H4" s="412"/>
      <c r="I4" s="412"/>
      <c r="J4" s="55"/>
    </row>
    <row r="5" spans="1:242" ht="16.5" thickBot="1">
      <c r="B5" s="1"/>
      <c r="C5" s="413" t="s">
        <v>119</v>
      </c>
      <c r="D5" s="414"/>
      <c r="E5" s="414"/>
      <c r="F5" s="414"/>
      <c r="G5" s="414"/>
      <c r="H5" s="414"/>
      <c r="I5" s="414"/>
      <c r="J5" s="55"/>
    </row>
    <row r="6" spans="1:242" ht="7.5" customHeight="1" thickBot="1">
      <c r="B6" s="1"/>
      <c r="C6" s="56"/>
      <c r="D6" s="57"/>
      <c r="E6" s="57"/>
      <c r="F6" s="57"/>
      <c r="G6" s="57"/>
      <c r="H6" s="57"/>
      <c r="I6" s="57"/>
      <c r="J6" s="55"/>
    </row>
    <row r="7" spans="1:242" ht="29.25" customHeight="1" thickBot="1">
      <c r="B7" s="1"/>
      <c r="C7" s="310"/>
      <c r="D7" s="370" t="s">
        <v>134</v>
      </c>
      <c r="E7" s="370" t="s">
        <v>135</v>
      </c>
      <c r="F7" s="369" t="s">
        <v>136</v>
      </c>
      <c r="G7" s="367"/>
      <c r="H7" s="367"/>
      <c r="I7" s="57"/>
      <c r="J7" s="368"/>
    </row>
    <row r="8" spans="1:242" ht="15.75" thickBot="1">
      <c r="B8" s="1"/>
      <c r="C8" s="365" t="s">
        <v>133</v>
      </c>
      <c r="D8" s="311">
        <f>'Form 1 - Core RRL'!E22</f>
        <v>-6824.7500000000146</v>
      </c>
      <c r="E8" s="311">
        <f>'Form 1 - Core RRL'!F22</f>
        <v>6824.5360000000001</v>
      </c>
      <c r="F8" s="311">
        <f>'Form 1 - Core RRL'!G22</f>
        <v>-0.21400000002176967</v>
      </c>
      <c r="G8" s="367"/>
      <c r="H8" s="367"/>
      <c r="I8" s="57"/>
      <c r="J8" s="368"/>
    </row>
    <row r="9" spans="1:242" ht="15.75" thickBot="1">
      <c r="B9" s="373"/>
      <c r="C9" s="365" t="s">
        <v>137</v>
      </c>
      <c r="D9" s="366">
        <f>D25+D27</f>
        <v>2918</v>
      </c>
      <c r="E9" s="366">
        <f>E25+E27</f>
        <v>1288</v>
      </c>
      <c r="F9" s="366">
        <f>F25+F27</f>
        <v>4206</v>
      </c>
      <c r="G9" s="367"/>
      <c r="H9" s="367"/>
      <c r="I9" s="57"/>
      <c r="J9" s="368"/>
    </row>
    <row r="10" spans="1:242" s="60" customFormat="1" ht="15.75" thickBot="1">
      <c r="A10" s="48"/>
      <c r="B10" s="1"/>
      <c r="C10" s="310" t="s">
        <v>138</v>
      </c>
      <c r="D10" s="311">
        <f>D9-D8</f>
        <v>9742.7500000000146</v>
      </c>
      <c r="E10" s="311">
        <f>E9-E8</f>
        <v>-5536.5360000000001</v>
      </c>
      <c r="F10" s="311">
        <f>F9-F8</f>
        <v>4206.2140000000218</v>
      </c>
      <c r="G10" s="367"/>
      <c r="H10" s="367"/>
      <c r="I10" s="57"/>
      <c r="J10" s="36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48"/>
      <c r="IA10" s="48"/>
      <c r="IB10" s="48"/>
      <c r="IC10" s="48"/>
      <c r="ID10" s="48"/>
      <c r="IE10" s="48"/>
      <c r="IF10" s="48"/>
      <c r="IG10" s="48"/>
      <c r="IH10" s="48"/>
    </row>
    <row r="11" spans="1:242" ht="15.75" thickBot="1">
      <c r="B11" s="1"/>
      <c r="C11" s="365" t="s">
        <v>120</v>
      </c>
      <c r="D11" s="360">
        <f>D10/('Form 1 - Core RRL'!E18+'Form 1 - Core RRL'!E17)</f>
        <v>0.1823358224318308</v>
      </c>
      <c r="E11" s="360" t="e">
        <f>E10/('Form 1 - Core RRL'!F18+'Form 1 - Core RRL'!F17)</f>
        <v>#DIV/0!</v>
      </c>
      <c r="F11" s="360">
        <f>F10/('Form 1 - Core RRL'!G18+'Form 1 - Core RRL'!G17)</f>
        <v>7.8719405610765292E-2</v>
      </c>
      <c r="G11" s="367"/>
      <c r="H11" s="367"/>
      <c r="I11" s="57"/>
      <c r="J11" s="368"/>
      <c r="K11" s="48" t="s">
        <v>177</v>
      </c>
    </row>
    <row r="12" spans="1:242" ht="15.75" thickBot="1">
      <c r="B12" s="1"/>
      <c r="C12" s="56"/>
      <c r="D12" s="57"/>
      <c r="E12" s="57"/>
      <c r="F12" s="57"/>
      <c r="G12" s="57"/>
      <c r="H12" s="57"/>
      <c r="I12" s="57"/>
      <c r="J12" s="55"/>
    </row>
    <row r="13" spans="1:242" ht="15.75" customHeight="1">
      <c r="B13" s="1"/>
      <c r="C13" s="421" t="s">
        <v>139</v>
      </c>
      <c r="D13" s="424" t="s">
        <v>58</v>
      </c>
      <c r="E13" s="425"/>
      <c r="F13" s="425"/>
      <c r="G13" s="426" t="s">
        <v>6</v>
      </c>
      <c r="H13" s="427"/>
      <c r="I13" s="428"/>
      <c r="J13" s="55"/>
    </row>
    <row r="14" spans="1:242" ht="25.5">
      <c r="B14" s="9"/>
      <c r="C14" s="422"/>
      <c r="D14" s="312" t="s">
        <v>20</v>
      </c>
      <c r="E14" s="313" t="s">
        <v>7</v>
      </c>
      <c r="F14" s="314" t="s">
        <v>8</v>
      </c>
      <c r="G14" s="315" t="s">
        <v>49</v>
      </c>
      <c r="H14" s="315" t="s">
        <v>50</v>
      </c>
      <c r="I14" s="316" t="s">
        <v>51</v>
      </c>
      <c r="J14" s="55"/>
    </row>
    <row r="15" spans="1:242">
      <c r="A15" s="60"/>
      <c r="B15" s="6"/>
      <c r="C15" s="423"/>
      <c r="D15" s="317"/>
      <c r="E15" s="4"/>
      <c r="F15" s="8"/>
      <c r="G15" s="2" t="s">
        <v>22</v>
      </c>
      <c r="H15" s="2" t="s">
        <v>22</v>
      </c>
      <c r="I15" s="95" t="s">
        <v>22</v>
      </c>
      <c r="J15" s="59"/>
      <c r="K15" s="60"/>
      <c r="L15" s="60"/>
      <c r="M15" s="61"/>
      <c r="N15" s="60"/>
      <c r="O15" s="62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  <c r="HG15" s="60"/>
      <c r="HH15" s="60"/>
      <c r="HI15" s="60"/>
      <c r="HJ15" s="60"/>
      <c r="HK15" s="60"/>
      <c r="HL15" s="60"/>
      <c r="HM15" s="60"/>
      <c r="HN15" s="60"/>
      <c r="HO15" s="60"/>
      <c r="HP15" s="60"/>
      <c r="HQ15" s="60"/>
      <c r="HR15" s="60"/>
      <c r="HS15" s="60"/>
      <c r="HT15" s="60"/>
      <c r="HU15" s="60"/>
      <c r="HV15" s="60"/>
      <c r="HW15" s="60"/>
      <c r="HX15" s="60"/>
      <c r="HY15" s="60"/>
      <c r="HZ15" s="60"/>
      <c r="IA15" s="60"/>
      <c r="IB15" s="60"/>
      <c r="IC15" s="60"/>
      <c r="ID15" s="60"/>
      <c r="IE15" s="60"/>
      <c r="IF15" s="60"/>
      <c r="IG15" s="60"/>
      <c r="IH15" s="60"/>
    </row>
    <row r="16" spans="1:242">
      <c r="A16" s="60"/>
      <c r="B16" s="6">
        <v>2.0099999999999998</v>
      </c>
      <c r="C16" s="375" t="s">
        <v>142</v>
      </c>
      <c r="D16" s="377">
        <v>167</v>
      </c>
      <c r="E16" s="376">
        <v>0</v>
      </c>
      <c r="F16" s="380">
        <f>D16+E16</f>
        <v>167</v>
      </c>
      <c r="G16" s="378">
        <v>0</v>
      </c>
      <c r="H16" s="376">
        <v>64</v>
      </c>
      <c r="I16" s="385">
        <f t="shared" ref="I16:I21" si="0">F16-G16-H16</f>
        <v>103</v>
      </c>
      <c r="J16" s="59"/>
      <c r="K16" s="60"/>
      <c r="L16" s="60"/>
      <c r="M16" s="61"/>
      <c r="N16" s="60"/>
      <c r="O16" s="62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60"/>
      <c r="DO16" s="60"/>
      <c r="DP16" s="60"/>
      <c r="DQ16" s="60"/>
      <c r="DR16" s="60"/>
      <c r="DS16" s="60"/>
      <c r="DT16" s="60"/>
      <c r="DU16" s="60"/>
      <c r="DV16" s="60"/>
      <c r="DW16" s="60"/>
      <c r="DX16" s="60"/>
      <c r="DY16" s="60"/>
      <c r="DZ16" s="60"/>
      <c r="EA16" s="60"/>
      <c r="EB16" s="60"/>
      <c r="EC16" s="60"/>
      <c r="ED16" s="60"/>
      <c r="EE16" s="60"/>
      <c r="EF16" s="60"/>
      <c r="EG16" s="60"/>
      <c r="EH16" s="60"/>
      <c r="EI16" s="60"/>
      <c r="EJ16" s="60"/>
      <c r="EK16" s="60"/>
      <c r="EL16" s="60"/>
      <c r="EM16" s="60"/>
      <c r="EN16" s="60"/>
      <c r="EO16" s="60"/>
      <c r="EP16" s="60"/>
      <c r="EQ16" s="60"/>
      <c r="ER16" s="60"/>
      <c r="ES16" s="60"/>
      <c r="ET16" s="60"/>
      <c r="EU16" s="60"/>
      <c r="EV16" s="60"/>
      <c r="EW16" s="60"/>
      <c r="EX16" s="60"/>
      <c r="EY16" s="60"/>
      <c r="EZ16" s="60"/>
      <c r="FA16" s="60"/>
      <c r="FB16" s="60"/>
      <c r="FC16" s="60"/>
      <c r="FD16" s="60"/>
      <c r="FE16" s="60"/>
      <c r="FF16" s="60"/>
      <c r="FG16" s="60"/>
      <c r="FH16" s="60"/>
      <c r="FI16" s="60"/>
      <c r="FJ16" s="60"/>
      <c r="FK16" s="60"/>
      <c r="FL16" s="60"/>
      <c r="FM16" s="60"/>
      <c r="FN16" s="60"/>
      <c r="FO16" s="60"/>
      <c r="FP16" s="60"/>
      <c r="FQ16" s="60"/>
      <c r="FR16" s="60"/>
      <c r="FS16" s="60"/>
      <c r="FT16" s="60"/>
      <c r="FU16" s="60"/>
      <c r="FV16" s="60"/>
      <c r="FW16" s="60"/>
      <c r="FX16" s="60"/>
      <c r="FY16" s="60"/>
      <c r="FZ16" s="60"/>
      <c r="GA16" s="60"/>
      <c r="GB16" s="60"/>
      <c r="GC16" s="60"/>
      <c r="GD16" s="60"/>
      <c r="GE16" s="60"/>
      <c r="GF16" s="60"/>
      <c r="GG16" s="60"/>
      <c r="GH16" s="60"/>
      <c r="GI16" s="60"/>
      <c r="GJ16" s="60"/>
      <c r="GK16" s="60"/>
      <c r="GL16" s="60"/>
      <c r="GM16" s="60"/>
      <c r="GN16" s="60"/>
      <c r="GO16" s="60"/>
      <c r="GP16" s="60"/>
      <c r="GQ16" s="60"/>
      <c r="GR16" s="60"/>
      <c r="GS16" s="60"/>
      <c r="GT16" s="60"/>
      <c r="GU16" s="60"/>
      <c r="GV16" s="60"/>
      <c r="GW16" s="60"/>
      <c r="GX16" s="60"/>
      <c r="GY16" s="60"/>
      <c r="GZ16" s="60"/>
      <c r="HA16" s="60"/>
      <c r="HB16" s="60"/>
      <c r="HC16" s="60"/>
      <c r="HD16" s="60"/>
      <c r="HE16" s="60"/>
      <c r="HF16" s="60"/>
      <c r="HG16" s="60"/>
      <c r="HH16" s="60"/>
      <c r="HI16" s="60"/>
      <c r="HJ16" s="60"/>
      <c r="HK16" s="60"/>
      <c r="HL16" s="60"/>
      <c r="HM16" s="60"/>
      <c r="HN16" s="60"/>
      <c r="HO16" s="60"/>
      <c r="HP16" s="60"/>
      <c r="HQ16" s="60"/>
      <c r="HR16" s="60"/>
      <c r="HS16" s="60"/>
      <c r="HT16" s="60"/>
      <c r="HU16" s="60"/>
      <c r="HV16" s="60"/>
      <c r="HW16" s="60"/>
      <c r="HX16" s="60"/>
      <c r="HY16" s="60"/>
      <c r="HZ16" s="60"/>
      <c r="IA16" s="60"/>
      <c r="IB16" s="60"/>
      <c r="IC16" s="60"/>
      <c r="ID16" s="60"/>
      <c r="IE16" s="60"/>
      <c r="IF16" s="60"/>
      <c r="IG16" s="60"/>
      <c r="IH16" s="60"/>
    </row>
    <row r="17" spans="2:15">
      <c r="B17" s="6">
        <v>2.02</v>
      </c>
      <c r="C17" s="318" t="s">
        <v>140</v>
      </c>
      <c r="D17" s="194">
        <v>13</v>
      </c>
      <c r="E17" s="182">
        <v>0</v>
      </c>
      <c r="F17" s="279">
        <f t="shared" ref="F17:F24" si="1">D17+E17</f>
        <v>13</v>
      </c>
      <c r="G17" s="378">
        <v>0</v>
      </c>
      <c r="H17" s="376">
        <v>8</v>
      </c>
      <c r="I17" s="386">
        <f t="shared" si="0"/>
        <v>5</v>
      </c>
      <c r="J17" s="55"/>
      <c r="O17" s="63"/>
    </row>
    <row r="18" spans="2:15">
      <c r="B18" s="6">
        <v>2.0299999999999998</v>
      </c>
      <c r="C18" s="318" t="s">
        <v>110</v>
      </c>
      <c r="D18" s="194">
        <v>149</v>
      </c>
      <c r="E18" s="182">
        <v>12</v>
      </c>
      <c r="F18" s="279">
        <f t="shared" si="1"/>
        <v>161</v>
      </c>
      <c r="G18" s="378">
        <v>0</v>
      </c>
      <c r="H18" s="376">
        <v>90</v>
      </c>
      <c r="I18" s="386">
        <f t="shared" si="0"/>
        <v>71</v>
      </c>
      <c r="J18" s="55"/>
    </row>
    <row r="19" spans="2:15">
      <c r="B19" s="6">
        <v>2.04</v>
      </c>
      <c r="C19" s="318" t="s">
        <v>109</v>
      </c>
      <c r="D19" s="194">
        <v>1180</v>
      </c>
      <c r="E19" s="182">
        <v>630</v>
      </c>
      <c r="F19" s="279">
        <f t="shared" si="1"/>
        <v>1810</v>
      </c>
      <c r="G19" s="378">
        <v>0</v>
      </c>
      <c r="H19" s="376">
        <v>83</v>
      </c>
      <c r="I19" s="386">
        <f t="shared" si="0"/>
        <v>1727</v>
      </c>
      <c r="J19" s="55"/>
    </row>
    <row r="20" spans="2:15">
      <c r="B20" s="6">
        <v>2.0499999999999998</v>
      </c>
      <c r="C20" s="318" t="s">
        <v>144</v>
      </c>
      <c r="D20" s="187">
        <v>200</v>
      </c>
      <c r="E20" s="183">
        <v>0</v>
      </c>
      <c r="F20" s="279">
        <f t="shared" si="1"/>
        <v>200</v>
      </c>
      <c r="G20" s="378">
        <v>52</v>
      </c>
      <c r="H20" s="376">
        <v>148</v>
      </c>
      <c r="I20" s="386">
        <f t="shared" si="0"/>
        <v>0</v>
      </c>
      <c r="J20" s="55"/>
    </row>
    <row r="21" spans="2:15">
      <c r="B21" s="6">
        <v>2.06</v>
      </c>
      <c r="C21" s="318" t="s">
        <v>117</v>
      </c>
      <c r="D21" s="187">
        <v>43</v>
      </c>
      <c r="E21" s="183">
        <v>6</v>
      </c>
      <c r="F21" s="279">
        <f t="shared" si="1"/>
        <v>49</v>
      </c>
      <c r="G21" s="378">
        <v>0</v>
      </c>
      <c r="H21" s="376">
        <v>0</v>
      </c>
      <c r="I21" s="386">
        <f t="shared" si="0"/>
        <v>49</v>
      </c>
      <c r="J21" s="55"/>
    </row>
    <row r="22" spans="2:15" ht="11.25" customHeight="1">
      <c r="B22" s="6"/>
      <c r="C22" s="319" t="s">
        <v>121</v>
      </c>
      <c r="D22" s="381">
        <f t="shared" ref="D22:H22" si="2">SUM(D16:D21)</f>
        <v>1752</v>
      </c>
      <c r="E22" s="382">
        <f t="shared" si="2"/>
        <v>648</v>
      </c>
      <c r="F22" s="280">
        <f t="shared" si="2"/>
        <v>2400</v>
      </c>
      <c r="G22" s="388">
        <f t="shared" si="2"/>
        <v>52</v>
      </c>
      <c r="H22" s="388">
        <f t="shared" si="2"/>
        <v>393</v>
      </c>
      <c r="I22" s="387">
        <f>SUM(I16:I21)</f>
        <v>1955</v>
      </c>
      <c r="J22" s="55"/>
    </row>
    <row r="23" spans="2:15" ht="15" customHeight="1">
      <c r="B23" s="6">
        <v>2.0699999999999998</v>
      </c>
      <c r="C23" s="318" t="s">
        <v>122</v>
      </c>
      <c r="D23" s="377">
        <v>166</v>
      </c>
      <c r="E23" s="215">
        <v>130</v>
      </c>
      <c r="F23" s="380">
        <f t="shared" si="1"/>
        <v>296</v>
      </c>
      <c r="G23" s="378">
        <v>0</v>
      </c>
      <c r="H23" s="376">
        <v>0</v>
      </c>
      <c r="I23" s="389">
        <f>F23-G23-H23</f>
        <v>296</v>
      </c>
      <c r="J23" s="55"/>
    </row>
    <row r="24" spans="2:15" ht="15" customHeight="1">
      <c r="B24" s="6">
        <v>2.08</v>
      </c>
      <c r="C24" s="374" t="s">
        <v>141</v>
      </c>
      <c r="D24" s="278">
        <v>1000</v>
      </c>
      <c r="E24" s="379">
        <v>510</v>
      </c>
      <c r="F24" s="280">
        <f t="shared" si="1"/>
        <v>1510</v>
      </c>
      <c r="G24" s="378">
        <v>0</v>
      </c>
      <c r="H24" s="376">
        <v>0</v>
      </c>
      <c r="I24" s="389">
        <f>F24-G24-H24</f>
        <v>1510</v>
      </c>
      <c r="J24" s="55"/>
    </row>
    <row r="25" spans="2:15">
      <c r="B25" s="6"/>
      <c r="C25" s="383" t="s">
        <v>123</v>
      </c>
      <c r="D25" s="8">
        <f>D22+D23+D24</f>
        <v>2918</v>
      </c>
      <c r="E25" s="392">
        <f>E22+E23+E24</f>
        <v>1288</v>
      </c>
      <c r="F25" s="8">
        <f>F22+F23+F24</f>
        <v>4206</v>
      </c>
      <c r="G25" s="393">
        <f>SUM(G16:G24)</f>
        <v>104</v>
      </c>
      <c r="H25" s="393">
        <f>SUM(H16:H24)</f>
        <v>786</v>
      </c>
      <c r="I25" s="390">
        <f>SUM(I22:I24)</f>
        <v>3761</v>
      </c>
      <c r="J25" s="55"/>
      <c r="K25" s="48" t="s">
        <v>178</v>
      </c>
    </row>
    <row r="26" spans="2:15">
      <c r="B26" s="6"/>
      <c r="C26" s="415"/>
      <c r="D26" s="416"/>
      <c r="E26" s="416"/>
      <c r="F26" s="416"/>
      <c r="G26" s="416"/>
      <c r="H26" s="416"/>
      <c r="I26" s="417"/>
      <c r="J26" s="55"/>
    </row>
    <row r="27" spans="2:15">
      <c r="B27" s="6">
        <v>2.09</v>
      </c>
      <c r="C27" s="328" t="s">
        <v>143</v>
      </c>
      <c r="D27" s="329"/>
      <c r="E27" s="330"/>
      <c r="F27" s="8">
        <f>D27+E27</f>
        <v>0</v>
      </c>
      <c r="G27" s="324"/>
      <c r="H27" s="325"/>
      <c r="I27" s="390">
        <f>F27-G27-H27</f>
        <v>0</v>
      </c>
      <c r="J27" s="55"/>
    </row>
    <row r="28" spans="2:15" ht="15.75" thickBot="1">
      <c r="B28" s="6"/>
      <c r="C28" s="429"/>
      <c r="D28" s="430"/>
      <c r="E28" s="430"/>
      <c r="F28" s="430"/>
      <c r="G28" s="430"/>
      <c r="H28" s="430"/>
      <c r="I28" s="431"/>
      <c r="J28" s="55"/>
    </row>
    <row r="29" spans="2:15" ht="15.75" thickBot="1">
      <c r="B29" s="6"/>
      <c r="C29" s="310" t="s">
        <v>131</v>
      </c>
      <c r="D29" s="371">
        <f>D22+D23+D27-D8</f>
        <v>8742.7500000000146</v>
      </c>
      <c r="E29" s="372">
        <f>E22+E23+E27-E10</f>
        <v>6314.5360000000001</v>
      </c>
      <c r="F29" s="384">
        <f>F22+F23+F27-F10</f>
        <v>-1510.2140000000218</v>
      </c>
      <c r="G29" s="361"/>
      <c r="H29" s="362"/>
      <c r="I29" s="364"/>
      <c r="J29" s="55"/>
    </row>
    <row r="30" spans="2:15" ht="15.75" thickBot="1">
      <c r="B30" s="6"/>
      <c r="C30" s="418"/>
      <c r="D30" s="419"/>
      <c r="E30" s="419"/>
      <c r="F30" s="419"/>
      <c r="G30" s="419"/>
      <c r="H30" s="419"/>
      <c r="I30" s="420"/>
      <c r="J30" s="55"/>
    </row>
    <row r="31" spans="2:15" ht="12" hidden="1" customHeight="1">
      <c r="B31" s="6">
        <v>2.1</v>
      </c>
      <c r="C31" s="363" t="s">
        <v>124</v>
      </c>
      <c r="D31" s="326">
        <f>D27+D25</f>
        <v>2918</v>
      </c>
      <c r="E31" s="327">
        <f>E25+E27</f>
        <v>1288</v>
      </c>
      <c r="F31" s="8">
        <f>F27+F25</f>
        <v>4206</v>
      </c>
      <c r="G31" s="320"/>
      <c r="H31" s="321"/>
      <c r="I31" s="322"/>
      <c r="J31" s="55"/>
    </row>
    <row r="32" spans="2:15" ht="15.75" hidden="1" customHeight="1">
      <c r="B32" s="6">
        <v>2.11</v>
      </c>
      <c r="C32" s="331" t="s">
        <v>125</v>
      </c>
      <c r="D32" s="329"/>
      <c r="E32" s="330"/>
      <c r="F32" s="8">
        <f>D32+E32</f>
        <v>0</v>
      </c>
      <c r="G32" s="330"/>
      <c r="H32" s="330"/>
      <c r="I32" s="281">
        <f>1-G32-H32</f>
        <v>1</v>
      </c>
      <c r="J32" s="55"/>
    </row>
    <row r="33" spans="1:242" ht="7.5" hidden="1" customHeight="1" thickBot="1">
      <c r="B33" s="6">
        <v>2.12</v>
      </c>
      <c r="C33" s="323" t="s">
        <v>126</v>
      </c>
      <c r="D33" s="332">
        <f>D31+D32</f>
        <v>2918</v>
      </c>
      <c r="E33" s="333">
        <f>E31+E32</f>
        <v>1288</v>
      </c>
      <c r="F33" s="334">
        <f>D33+E33</f>
        <v>4206</v>
      </c>
      <c r="G33" s="335" t="s">
        <v>18</v>
      </c>
      <c r="H33" s="335" t="s">
        <v>18</v>
      </c>
      <c r="I33" s="336" t="s">
        <v>18</v>
      </c>
      <c r="J33" s="55"/>
    </row>
    <row r="34" spans="1:242" ht="15.75" hidden="1" customHeight="1">
      <c r="B34" s="6"/>
      <c r="C34" s="337"/>
      <c r="D34" s="338"/>
      <c r="E34" s="338"/>
      <c r="F34" s="339"/>
      <c r="G34" s="340"/>
      <c r="H34" s="340"/>
      <c r="I34" s="340"/>
      <c r="J34" s="55"/>
    </row>
    <row r="35" spans="1:242" ht="25.5" hidden="1" customHeight="1">
      <c r="B35" s="64"/>
      <c r="C35" s="179"/>
      <c r="D35" s="341"/>
      <c r="E35" s="341"/>
      <c r="F35" s="342"/>
      <c r="G35" s="180"/>
      <c r="H35" s="180"/>
      <c r="I35" s="180"/>
      <c r="J35" s="65"/>
    </row>
    <row r="36" spans="1:242" s="60" customFormat="1" ht="15" hidden="1" customHeight="1">
      <c r="A36" s="48"/>
      <c r="B36" s="343"/>
      <c r="C36" s="344"/>
      <c r="D36" s="67"/>
      <c r="E36" s="67"/>
      <c r="F36" s="67"/>
      <c r="G36" s="67"/>
      <c r="H36" s="67"/>
      <c r="I36" s="67"/>
      <c r="J36" s="345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  <c r="IA36" s="48"/>
      <c r="IB36" s="48"/>
      <c r="IC36" s="48"/>
      <c r="ID36" s="48"/>
      <c r="IE36" s="48"/>
      <c r="IF36" s="48"/>
      <c r="IG36" s="48"/>
      <c r="IH36" s="48"/>
    </row>
    <row r="37" spans="1:242" ht="15" hidden="1" customHeight="1">
      <c r="B37" s="343"/>
      <c r="C37" s="344"/>
      <c r="D37" s="67"/>
      <c r="E37" s="67"/>
      <c r="F37" s="67"/>
      <c r="G37" s="67"/>
      <c r="H37" s="67"/>
      <c r="I37" s="67"/>
      <c r="J37" s="345"/>
    </row>
    <row r="38" spans="1:242" ht="15" hidden="1" customHeight="1">
      <c r="B38" s="343"/>
      <c r="C38" s="344"/>
      <c r="D38" s="67"/>
      <c r="E38" s="67"/>
      <c r="F38" s="67"/>
      <c r="G38" s="67"/>
      <c r="H38" s="67"/>
      <c r="I38" s="67"/>
      <c r="J38" s="345"/>
    </row>
    <row r="39" spans="1:242" ht="15" hidden="1" customHeight="1">
      <c r="B39" s="343"/>
      <c r="C39" s="344"/>
      <c r="D39" s="67"/>
      <c r="E39" s="67"/>
      <c r="F39" s="67"/>
      <c r="G39" s="67"/>
      <c r="H39" s="67"/>
      <c r="I39" s="67"/>
      <c r="J39" s="345"/>
    </row>
    <row r="40" spans="1:242" ht="15" hidden="1" customHeight="1">
      <c r="B40" s="343"/>
      <c r="C40" s="344"/>
      <c r="D40" s="67"/>
      <c r="E40" s="67"/>
      <c r="F40" s="67"/>
      <c r="G40" s="67"/>
      <c r="H40" s="67"/>
      <c r="I40" s="67"/>
      <c r="J40" s="345"/>
    </row>
    <row r="41" spans="1:242" ht="15" hidden="1" customHeight="1">
      <c r="B41" s="343"/>
      <c r="C41" s="344"/>
      <c r="D41" s="67"/>
      <c r="E41" s="67"/>
      <c r="F41" s="67"/>
      <c r="G41" s="67"/>
      <c r="H41" s="67"/>
      <c r="I41" s="67"/>
      <c r="J41" s="345"/>
    </row>
    <row r="42" spans="1:242" ht="15" hidden="1" customHeight="1">
      <c r="B42" s="343"/>
      <c r="C42" s="344"/>
      <c r="D42" s="67"/>
      <c r="E42" s="67"/>
      <c r="F42" s="67"/>
      <c r="G42" s="67"/>
      <c r="H42" s="67"/>
      <c r="I42" s="67"/>
      <c r="J42" s="345"/>
    </row>
    <row r="43" spans="1:242" ht="15" hidden="1" customHeight="1">
      <c r="B43" s="343"/>
      <c r="C43" s="344"/>
      <c r="D43" s="67"/>
      <c r="E43" s="67"/>
      <c r="F43" s="67"/>
      <c r="G43" s="67"/>
      <c r="H43" s="67"/>
      <c r="I43" s="67"/>
      <c r="J43" s="345"/>
    </row>
    <row r="44" spans="1:242" ht="15" hidden="1" customHeight="1">
      <c r="B44" s="343"/>
      <c r="C44" s="344"/>
      <c r="D44" s="67"/>
      <c r="E44" s="67"/>
      <c r="F44" s="67"/>
      <c r="G44" s="67"/>
      <c r="H44" s="67"/>
      <c r="I44" s="67"/>
      <c r="J44" s="345"/>
    </row>
    <row r="45" spans="1:242" ht="15" hidden="1" customHeight="1">
      <c r="B45" s="343"/>
      <c r="C45" s="344"/>
      <c r="D45" s="67"/>
      <c r="E45" s="67"/>
      <c r="F45" s="67"/>
      <c r="G45" s="67"/>
      <c r="H45" s="67"/>
      <c r="I45" s="67"/>
      <c r="J45" s="345"/>
    </row>
    <row r="46" spans="1:242" ht="15.75" hidden="1" customHeight="1" thickBot="1">
      <c r="B46" s="343"/>
      <c r="C46" s="344"/>
      <c r="D46" s="67"/>
      <c r="E46" s="67"/>
      <c r="F46" s="67"/>
      <c r="G46" s="67"/>
      <c r="H46" s="67"/>
      <c r="I46" s="67"/>
      <c r="J46" s="345"/>
    </row>
    <row r="47" spans="1:242" ht="15.75" hidden="1" customHeight="1" thickBot="1">
      <c r="B47" s="343"/>
      <c r="C47" s="344"/>
      <c r="D47" s="67"/>
      <c r="E47" s="67"/>
      <c r="F47" s="67"/>
      <c r="G47" s="67"/>
      <c r="H47" s="67"/>
      <c r="I47" s="67"/>
      <c r="J47" s="345"/>
    </row>
    <row r="48" spans="1:242" ht="15" hidden="1" customHeight="1">
      <c r="B48" s="343"/>
      <c r="C48" s="344"/>
      <c r="D48" s="67"/>
      <c r="E48" s="67"/>
      <c r="F48" s="67"/>
      <c r="G48" s="67"/>
      <c r="H48" s="67"/>
      <c r="I48" s="67"/>
      <c r="J48" s="345"/>
    </row>
    <row r="49" spans="2:10" ht="15" hidden="1" customHeight="1">
      <c r="B49" s="343"/>
      <c r="C49" s="344"/>
      <c r="D49" s="67"/>
      <c r="E49" s="67"/>
      <c r="F49" s="67"/>
      <c r="G49" s="67"/>
      <c r="H49" s="67"/>
      <c r="I49" s="67"/>
      <c r="J49" s="345"/>
    </row>
    <row r="50" spans="2:10" ht="15.75" hidden="1" customHeight="1" thickBot="1">
      <c r="B50" s="343"/>
      <c r="C50" s="344"/>
      <c r="D50" s="67"/>
      <c r="E50" s="67"/>
      <c r="F50" s="67"/>
      <c r="G50" s="67"/>
      <c r="H50" s="67"/>
      <c r="I50" s="67"/>
      <c r="J50" s="345"/>
    </row>
    <row r="51" spans="2:10" ht="15.75" hidden="1" customHeight="1" thickBot="1">
      <c r="B51" s="343"/>
      <c r="C51" s="344"/>
      <c r="D51" s="67"/>
      <c r="E51" s="67"/>
      <c r="F51" s="67"/>
      <c r="G51" s="67"/>
      <c r="H51" s="67"/>
      <c r="I51" s="67"/>
      <c r="J51" s="345"/>
    </row>
    <row r="52" spans="2:10" ht="15" hidden="1" customHeight="1">
      <c r="B52" s="343"/>
      <c r="C52" s="344"/>
      <c r="D52" s="67"/>
      <c r="E52" s="67"/>
      <c r="F52" s="67"/>
      <c r="G52" s="67"/>
      <c r="H52" s="67"/>
      <c r="I52" s="67"/>
      <c r="J52" s="345"/>
    </row>
    <row r="53" spans="2:10" ht="15.75" thickBot="1">
      <c r="B53" s="234"/>
      <c r="C53" s="235"/>
      <c r="D53" s="236"/>
      <c r="E53" s="236"/>
      <c r="F53" s="236"/>
      <c r="G53" s="236"/>
      <c r="H53" s="236"/>
      <c r="I53" s="236"/>
      <c r="J53" s="229"/>
    </row>
    <row r="55" spans="2:10">
      <c r="C55" s="391" t="s">
        <v>145</v>
      </c>
    </row>
  </sheetData>
  <sheetProtection formatColumns="0" formatRows="0"/>
  <mergeCells count="9">
    <mergeCell ref="C3:I3"/>
    <mergeCell ref="C4:I4"/>
    <mergeCell ref="C5:I5"/>
    <mergeCell ref="C26:I26"/>
    <mergeCell ref="C30:I30"/>
    <mergeCell ref="C13:C15"/>
    <mergeCell ref="D13:F13"/>
    <mergeCell ref="G13:I13"/>
    <mergeCell ref="C28:I28"/>
  </mergeCells>
  <phoneticPr fontId="4" type="noConversion"/>
  <conditionalFormatting sqref="I27 I31 I23:I25">
    <cfRule type="cellIs" dxfId="13" priority="19" stopIfTrue="1" operator="lessThan">
      <formula>0</formula>
    </cfRule>
    <cfRule type="cellIs" dxfId="12" priority="20" stopIfTrue="1" operator="greaterThan">
      <formula>1</formula>
    </cfRule>
  </conditionalFormatting>
  <conditionalFormatting sqref="F33">
    <cfRule type="cellIs" dxfId="11" priority="11" operator="equal">
      <formula>$F$8</formula>
    </cfRule>
    <cfRule type="cellIs" dxfId="10" priority="12" operator="equal">
      <formula>$F$8</formula>
    </cfRule>
    <cfRule type="cellIs" dxfId="9" priority="13" operator="lessThan">
      <formula>$F$8</formula>
    </cfRule>
    <cfRule type="cellIs" dxfId="8" priority="14" operator="greaterThan">
      <formula>$F$8</formula>
    </cfRule>
  </conditionalFormatting>
  <conditionalFormatting sqref="I29">
    <cfRule type="cellIs" dxfId="7" priority="1" stopIfTrue="1" operator="lessThan">
      <formula>0</formula>
    </cfRule>
    <cfRule type="cellIs" dxfId="6" priority="2" stopIfTrue="1" operator="greaterThan">
      <formula>1</formula>
    </cfRule>
  </conditionalFormatting>
  <dataValidations count="6">
    <dataValidation operator="greaterThanOrEqual" allowBlank="1" showInputMessage="1" showErrorMessage="1" sqref="H65527 D65510:E65524 H65523:H65525 I65523:I65524 G65523:G65524 D65536:E65536 D31:E34 D29:F29 D65535:I65535 G65510:I65510 G33:I34 D27:E27 D15:E24 G15:I21 G23:H24"/>
    <dataValidation type="whole" operator="greaterThanOrEqual" allowBlank="1" showInputMessage="1" showErrorMessage="1" sqref="F65536 F65510:F65524 F31:F34 F15:F25 F27 D25:E25">
      <formula1>0</formula1>
    </dataValidation>
    <dataValidation type="decimal" allowBlank="1" showInputMessage="1" showErrorMessage="1" error="Please enter a value from 0 to 100" sqref="G65536:H65536 G65511:H65521 G31:H31 G29:H29 G27:H27 G22:H22 G25:H25">
      <formula1>0</formula1>
      <formula2>1</formula2>
    </dataValidation>
    <dataValidation type="decimal" allowBlank="1" showInputMessage="1" showErrorMessage="1" sqref="I65512">
      <formula1>0</formula1>
      <formula2>1</formula2>
    </dataValidation>
    <dataValidation allowBlank="1" showInputMessage="1" showErrorMessage="1" error="Please enter a value from 0 to 100" sqref="G65522:I65522 G32:I32"/>
    <dataValidation type="custom" allowBlank="1" showInputMessage="1" showErrorMessage="1" sqref="D65525:E65526">
      <formula1>OR(D65525&gt;0,D65525=0)</formula1>
    </dataValidation>
  </dataValidations>
  <printOptions horizontalCentered="1"/>
  <pageMargins left="0.19685039370078741" right="0.15748031496062992" top="0.98425196850393704" bottom="0.31496062992125984" header="0.51181102362204722" footer="0.15748031496062992"/>
  <pageSetup paperSize="9" scale="56" orientation="landscape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25"/>
  <sheetViews>
    <sheetView zoomScaleNormal="100" workbookViewId="0">
      <selection activeCell="E19" sqref="E19"/>
    </sheetView>
  </sheetViews>
  <sheetFormatPr defaultRowHeight="12.75"/>
  <cols>
    <col min="2" max="2" width="7.5703125" customWidth="1"/>
    <col min="3" max="3" width="11.140625" customWidth="1"/>
    <col min="4" max="4" width="40.42578125" customWidth="1"/>
    <col min="5" max="5" width="10.140625" customWidth="1"/>
    <col min="6" max="7" width="10.140625" hidden="1" customWidth="1"/>
    <col min="8" max="8" width="6.85546875" customWidth="1"/>
  </cols>
  <sheetData>
    <row r="1" spans="1:9" ht="13.5" thickBot="1">
      <c r="A1" s="19"/>
      <c r="B1" s="75"/>
      <c r="C1" s="19"/>
      <c r="D1" s="19"/>
      <c r="E1" s="19"/>
      <c r="F1" s="19"/>
      <c r="G1" s="19"/>
      <c r="H1" s="19"/>
      <c r="I1" s="19"/>
    </row>
    <row r="2" spans="1:9" ht="13.5" thickBot="1">
      <c r="A2" s="19"/>
      <c r="B2" s="96"/>
      <c r="C2" s="21"/>
      <c r="D2" s="22"/>
      <c r="E2" s="22"/>
      <c r="F2" s="23"/>
      <c r="G2" s="23"/>
      <c r="H2" s="24"/>
      <c r="I2" s="19"/>
    </row>
    <row r="3" spans="1:9" ht="15.75">
      <c r="A3" s="19"/>
      <c r="B3" s="97"/>
      <c r="C3" s="346" t="str">
        <f>'Form 1 - Core RRL'!D3</f>
        <v>EXAMPLE</v>
      </c>
      <c r="D3" s="347"/>
      <c r="E3" s="347"/>
      <c r="F3" s="347"/>
      <c r="G3" s="348"/>
      <c r="H3" s="293"/>
      <c r="I3" s="19"/>
    </row>
    <row r="4" spans="1:9" ht="15.75">
      <c r="A4" s="19"/>
      <c r="B4" s="97"/>
      <c r="C4" s="349" t="str">
        <f>'Form 1 - Core RRL'!D4</f>
        <v>FINANCIAL PLAN 2018-19 - INITIAL SUBMISSION</v>
      </c>
      <c r="D4" s="350"/>
      <c r="E4" s="350"/>
      <c r="F4" s="350"/>
      <c r="G4" s="351"/>
      <c r="H4" s="293"/>
      <c r="I4" s="19"/>
    </row>
    <row r="5" spans="1:9" ht="16.5" thickBot="1">
      <c r="A5" s="19"/>
      <c r="B5" s="97"/>
      <c r="C5" s="352" t="s">
        <v>13</v>
      </c>
      <c r="D5" s="353"/>
      <c r="E5" s="353"/>
      <c r="F5" s="353"/>
      <c r="G5" s="354"/>
      <c r="H5" s="207"/>
      <c r="I5" s="19"/>
    </row>
    <row r="6" spans="1:9" ht="13.5" thickBot="1">
      <c r="A6" s="19"/>
      <c r="B6" s="97"/>
      <c r="C6" s="28"/>
      <c r="D6" s="30"/>
      <c r="E6" s="30"/>
      <c r="F6" s="3"/>
      <c r="G6" s="3"/>
      <c r="H6" s="29"/>
      <c r="I6" s="19"/>
    </row>
    <row r="7" spans="1:9">
      <c r="A7" s="19"/>
      <c r="B7" s="97"/>
      <c r="C7" s="119" t="s">
        <v>47</v>
      </c>
      <c r="D7" s="432"/>
      <c r="E7" s="131" t="s">
        <v>58</v>
      </c>
      <c r="F7" s="139" t="s">
        <v>81</v>
      </c>
      <c r="G7" s="139" t="s">
        <v>97</v>
      </c>
      <c r="H7" s="26"/>
      <c r="I7" s="19"/>
    </row>
    <row r="8" spans="1:9">
      <c r="A8" s="19"/>
      <c r="B8" s="97"/>
      <c r="C8" s="134"/>
      <c r="D8" s="433"/>
      <c r="E8" s="135" t="s">
        <v>12</v>
      </c>
      <c r="F8" s="140" t="s">
        <v>12</v>
      </c>
      <c r="G8" s="140" t="s">
        <v>12</v>
      </c>
      <c r="H8" s="26"/>
      <c r="I8" s="19"/>
    </row>
    <row r="9" spans="1:9" ht="26.25" thickBot="1">
      <c r="A9" s="19"/>
      <c r="B9" s="98" t="s">
        <v>10</v>
      </c>
      <c r="C9" s="142" t="s">
        <v>59</v>
      </c>
      <c r="D9" s="434"/>
      <c r="E9" s="136" t="s">
        <v>0</v>
      </c>
      <c r="F9" s="141" t="s">
        <v>0</v>
      </c>
      <c r="G9" s="141" t="s">
        <v>0</v>
      </c>
      <c r="H9" s="26"/>
      <c r="I9" s="19"/>
    </row>
    <row r="10" spans="1:9">
      <c r="A10" s="19"/>
      <c r="B10" s="99">
        <v>3.01</v>
      </c>
      <c r="C10" s="184"/>
      <c r="D10" s="168" t="s">
        <v>3</v>
      </c>
      <c r="E10" s="355"/>
      <c r="F10" s="189"/>
      <c r="G10" s="190"/>
      <c r="H10" s="31"/>
      <c r="I10" s="19"/>
    </row>
    <row r="11" spans="1:9">
      <c r="A11" s="19"/>
      <c r="B11" s="99">
        <v>3.02</v>
      </c>
      <c r="C11" s="185">
        <v>6450</v>
      </c>
      <c r="D11" s="173" t="s">
        <v>14</v>
      </c>
      <c r="E11" s="185">
        <v>6450</v>
      </c>
      <c r="F11" s="188"/>
      <c r="G11" s="191"/>
      <c r="H11" s="31"/>
      <c r="I11" s="19"/>
    </row>
    <row r="12" spans="1:9">
      <c r="A12" s="19"/>
      <c r="B12" s="113"/>
      <c r="C12" s="287"/>
      <c r="D12" s="123" t="s">
        <v>64</v>
      </c>
      <c r="E12" s="356"/>
      <c r="F12" s="86"/>
      <c r="G12" s="137"/>
      <c r="H12" s="31"/>
      <c r="I12" s="19"/>
    </row>
    <row r="13" spans="1:9">
      <c r="A13" s="19"/>
      <c r="B13" s="99">
        <v>3.03</v>
      </c>
      <c r="C13" s="186"/>
      <c r="D13" s="174" t="s">
        <v>60</v>
      </c>
      <c r="E13" s="357"/>
      <c r="F13" s="192"/>
      <c r="G13" s="193"/>
      <c r="H13" s="117"/>
      <c r="I13" s="19"/>
    </row>
    <row r="14" spans="1:9">
      <c r="A14" s="19"/>
      <c r="B14" s="99">
        <v>3.04</v>
      </c>
      <c r="C14" s="186"/>
      <c r="D14" s="175" t="s">
        <v>61</v>
      </c>
      <c r="E14" s="357"/>
      <c r="F14" s="192"/>
      <c r="G14" s="193"/>
      <c r="H14" s="31"/>
      <c r="I14" s="19"/>
    </row>
    <row r="15" spans="1:9">
      <c r="A15" s="19"/>
      <c r="B15" s="99">
        <v>3.05</v>
      </c>
      <c r="C15" s="186"/>
      <c r="D15" s="174" t="s">
        <v>62</v>
      </c>
      <c r="E15" s="357"/>
      <c r="F15" s="192"/>
      <c r="G15" s="193"/>
      <c r="H15" s="31"/>
      <c r="I15" s="19"/>
    </row>
    <row r="16" spans="1:9">
      <c r="A16" s="19"/>
      <c r="B16" s="113">
        <v>3.06</v>
      </c>
      <c r="C16" s="145">
        <f>SUM(C13:C15)</f>
        <v>0</v>
      </c>
      <c r="D16" s="129" t="s">
        <v>65</v>
      </c>
      <c r="E16" s="358">
        <f>SUM(E13:E15)</f>
        <v>0</v>
      </c>
      <c r="F16" s="130">
        <f>SUM(F13:F15)</f>
        <v>0</v>
      </c>
      <c r="G16" s="138">
        <f>SUM(G13:G15)</f>
        <v>0</v>
      </c>
      <c r="H16" s="31"/>
      <c r="I16" s="19"/>
    </row>
    <row r="17" spans="1:9">
      <c r="A17" s="19"/>
      <c r="B17" s="113"/>
      <c r="C17" s="287"/>
      <c r="D17" s="128" t="s">
        <v>129</v>
      </c>
      <c r="E17" s="356"/>
      <c r="F17" s="86"/>
      <c r="G17" s="137"/>
      <c r="H17" s="117"/>
      <c r="I17" s="19"/>
    </row>
    <row r="18" spans="1:9">
      <c r="A18" s="19"/>
      <c r="B18" s="99">
        <v>3.07</v>
      </c>
      <c r="C18" s="186">
        <v>700</v>
      </c>
      <c r="D18" s="174" t="s">
        <v>15</v>
      </c>
      <c r="E18" s="357">
        <v>450</v>
      </c>
      <c r="F18" s="192"/>
      <c r="G18" s="193"/>
      <c r="H18" s="117"/>
      <c r="I18" s="19"/>
    </row>
    <row r="19" spans="1:9">
      <c r="A19" s="19"/>
      <c r="B19" s="99">
        <v>3.08</v>
      </c>
      <c r="C19" s="186">
        <v>40</v>
      </c>
      <c r="D19" s="175" t="s">
        <v>57</v>
      </c>
      <c r="E19" s="357">
        <v>40</v>
      </c>
      <c r="F19" s="192"/>
      <c r="G19" s="193"/>
      <c r="H19" s="31"/>
      <c r="I19" s="19"/>
    </row>
    <row r="20" spans="1:9">
      <c r="A20" s="19"/>
      <c r="B20" s="99">
        <v>3.09</v>
      </c>
      <c r="C20" s="186">
        <v>1</v>
      </c>
      <c r="D20" s="174" t="s">
        <v>45</v>
      </c>
      <c r="E20" s="357">
        <v>1</v>
      </c>
      <c r="F20" s="192"/>
      <c r="G20" s="193"/>
      <c r="H20" s="31"/>
      <c r="I20" s="19"/>
    </row>
    <row r="21" spans="1:9">
      <c r="A21" s="19"/>
      <c r="B21" s="99">
        <v>3.1</v>
      </c>
      <c r="C21" s="186"/>
      <c r="D21" s="174" t="s">
        <v>68</v>
      </c>
      <c r="E21" s="357"/>
      <c r="F21" s="192"/>
      <c r="G21" s="193"/>
      <c r="H21" s="31"/>
      <c r="I21" s="19"/>
    </row>
    <row r="22" spans="1:9">
      <c r="A22" s="19"/>
      <c r="B22" s="113">
        <v>3.11</v>
      </c>
      <c r="C22" s="133">
        <f>SUM(C18:C21)</f>
        <v>741</v>
      </c>
      <c r="D22" s="121" t="s">
        <v>63</v>
      </c>
      <c r="E22" s="358">
        <f>SUM(E18:E21)</f>
        <v>491</v>
      </c>
      <c r="F22" s="143">
        <f>SUM(F18:F21)</f>
        <v>0</v>
      </c>
      <c r="G22" s="144">
        <f>SUM(G18:G21)</f>
        <v>0</v>
      </c>
      <c r="H22" s="31"/>
      <c r="I22" s="19"/>
    </row>
    <row r="23" spans="1:9" ht="13.5" thickBot="1">
      <c r="A23" s="19"/>
      <c r="B23" s="99">
        <v>3.12</v>
      </c>
      <c r="C23" s="122">
        <f>C10+C11+C22+C16</f>
        <v>7191</v>
      </c>
      <c r="D23" s="127" t="s">
        <v>85</v>
      </c>
      <c r="E23" s="359">
        <f>E10+E11+E22+E16</f>
        <v>6941</v>
      </c>
      <c r="F23" s="90">
        <f>F10+F11+F22+F16</f>
        <v>0</v>
      </c>
      <c r="G23" s="91">
        <f>G10+G11+G22+G16</f>
        <v>0</v>
      </c>
      <c r="H23" s="117"/>
      <c r="I23" s="19"/>
    </row>
    <row r="24" spans="1:9" ht="13.5" thickBot="1">
      <c r="A24" s="19"/>
      <c r="B24" s="124"/>
      <c r="C24" s="125"/>
      <c r="D24" s="125"/>
      <c r="E24" s="125"/>
      <c r="F24" s="125"/>
      <c r="G24" s="125"/>
      <c r="H24" s="126"/>
      <c r="I24" s="19"/>
    </row>
    <row r="25" spans="1:9">
      <c r="A25" s="19"/>
      <c r="B25" s="75"/>
      <c r="C25" s="19"/>
      <c r="D25" s="19"/>
      <c r="E25" s="19"/>
      <c r="F25" s="19"/>
      <c r="G25" s="19"/>
      <c r="H25" s="19"/>
      <c r="I25" s="19"/>
    </row>
  </sheetData>
  <mergeCells count="1">
    <mergeCell ref="D7:D9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B2:J46"/>
  <sheetViews>
    <sheetView topLeftCell="A2" zoomScale="85" zoomScaleNormal="85" workbookViewId="0">
      <selection activeCell="C11" sqref="C11"/>
    </sheetView>
  </sheetViews>
  <sheetFormatPr defaultRowHeight="12.75"/>
  <cols>
    <col min="2" max="2" width="6.5703125" customWidth="1"/>
    <col min="4" max="4" width="59" bestFit="1" customWidth="1"/>
    <col min="5" max="9" width="10.42578125" customWidth="1"/>
    <col min="10" max="10" width="4.42578125" customWidth="1"/>
  </cols>
  <sheetData>
    <row r="2" spans="2:10" ht="13.5" thickBot="1"/>
    <row r="3" spans="2:10" s="48" customFormat="1" ht="12" customHeight="1">
      <c r="B3" s="49"/>
      <c r="C3" s="50"/>
      <c r="D3" s="50"/>
      <c r="E3" s="51"/>
      <c r="F3" s="51"/>
      <c r="G3" s="51"/>
      <c r="H3" s="51"/>
      <c r="I3" s="51"/>
      <c r="J3" s="53"/>
    </row>
    <row r="4" spans="2:10" s="48" customFormat="1" ht="15.75">
      <c r="B4" s="1"/>
      <c r="C4" s="438" t="str">
        <f>'Form 1 - Core RRL'!D3</f>
        <v>EXAMPLE</v>
      </c>
      <c r="D4" s="439"/>
      <c r="E4" s="439"/>
      <c r="F4" s="439"/>
      <c r="G4" s="439"/>
      <c r="H4" s="439"/>
      <c r="I4" s="440"/>
      <c r="J4" s="54"/>
    </row>
    <row r="5" spans="2:10" s="48" customFormat="1" ht="15.75">
      <c r="B5" s="1"/>
      <c r="C5" s="441" t="str">
        <f>'Form 1 - Core RRL'!D4</f>
        <v>FINANCIAL PLAN 2018-19 - INITIAL SUBMISSION</v>
      </c>
      <c r="D5" s="442"/>
      <c r="E5" s="442"/>
      <c r="F5" s="442"/>
      <c r="G5" s="442"/>
      <c r="H5" s="442"/>
      <c r="I5" s="443"/>
      <c r="J5" s="54"/>
    </row>
    <row r="6" spans="2:10" ht="15.75">
      <c r="B6" s="108"/>
      <c r="C6" s="435" t="s">
        <v>24</v>
      </c>
      <c r="D6" s="436"/>
      <c r="E6" s="436"/>
      <c r="F6" s="436"/>
      <c r="G6" s="436"/>
      <c r="H6" s="436"/>
      <c r="I6" s="437"/>
      <c r="J6" s="77"/>
    </row>
    <row r="7" spans="2:10">
      <c r="B7" s="108"/>
      <c r="C7" s="78"/>
      <c r="D7" s="78"/>
      <c r="E7" s="78"/>
      <c r="F7" s="78"/>
      <c r="G7" s="78"/>
      <c r="H7" s="78"/>
      <c r="I7" s="78"/>
      <c r="J7" s="77"/>
    </row>
    <row r="8" spans="2:10" ht="35.25" customHeight="1">
      <c r="B8" s="266" t="s">
        <v>11</v>
      </c>
      <c r="C8" s="115" t="s">
        <v>128</v>
      </c>
      <c r="D8" s="79"/>
      <c r="E8" s="218" t="s">
        <v>98</v>
      </c>
      <c r="F8" s="219" t="s">
        <v>80</v>
      </c>
      <c r="G8" s="219" t="s">
        <v>82</v>
      </c>
      <c r="H8" s="219" t="s">
        <v>99</v>
      </c>
      <c r="I8" s="219" t="s">
        <v>130</v>
      </c>
      <c r="J8" s="76"/>
    </row>
    <row r="9" spans="2:10" ht="15" customHeight="1">
      <c r="B9" s="267">
        <v>4.01</v>
      </c>
      <c r="C9" s="202">
        <v>7824</v>
      </c>
      <c r="D9" s="200" t="s">
        <v>4</v>
      </c>
      <c r="E9" s="202">
        <v>9379</v>
      </c>
      <c r="F9" s="203">
        <v>23383</v>
      </c>
      <c r="G9" s="204">
        <v>40768</v>
      </c>
      <c r="H9" s="203">
        <v>14518</v>
      </c>
      <c r="I9" s="204">
        <v>25241</v>
      </c>
      <c r="J9" s="81"/>
    </row>
    <row r="10" spans="2:10" ht="15" customHeight="1">
      <c r="B10" s="267">
        <v>4.0199999999999996</v>
      </c>
      <c r="C10" s="182">
        <v>4291</v>
      </c>
      <c r="D10" s="201" t="s">
        <v>153</v>
      </c>
      <c r="E10" s="183">
        <f>2691+2688</f>
        <v>5379</v>
      </c>
      <c r="F10" s="182">
        <v>3883</v>
      </c>
      <c r="G10" s="182">
        <v>4268</v>
      </c>
      <c r="H10" s="182">
        <v>3518</v>
      </c>
      <c r="I10" s="182">
        <v>5241</v>
      </c>
      <c r="J10" s="77"/>
    </row>
    <row r="11" spans="2:10" ht="15" customHeight="1">
      <c r="B11" s="267">
        <v>4.03</v>
      </c>
      <c r="C11" s="288">
        <f>C45</f>
        <v>0</v>
      </c>
      <c r="D11" s="197" t="s">
        <v>112</v>
      </c>
      <c r="E11" s="288">
        <f>E45</f>
        <v>0</v>
      </c>
      <c r="F11" s="288">
        <f>F45</f>
        <v>0</v>
      </c>
      <c r="G11" s="288">
        <f>G45</f>
        <v>0</v>
      </c>
      <c r="H11" s="288">
        <f>H45</f>
        <v>0</v>
      </c>
      <c r="I11" s="288">
        <f>I45</f>
        <v>0</v>
      </c>
      <c r="J11" s="77"/>
    </row>
    <row r="12" spans="2:10" ht="15" customHeight="1">
      <c r="B12" s="267">
        <v>4.04</v>
      </c>
      <c r="C12" s="288">
        <f>C34</f>
        <v>3533</v>
      </c>
      <c r="D12" s="198" t="s">
        <v>111</v>
      </c>
      <c r="E12" s="288">
        <f>E34</f>
        <v>4000</v>
      </c>
      <c r="F12" s="288">
        <f>F34</f>
        <v>19500</v>
      </c>
      <c r="G12" s="288">
        <f>G34</f>
        <v>36500</v>
      </c>
      <c r="H12" s="288">
        <f>H34</f>
        <v>11000</v>
      </c>
      <c r="I12" s="288">
        <f>I34</f>
        <v>20000</v>
      </c>
      <c r="J12" s="77"/>
    </row>
    <row r="13" spans="2:10" ht="15" customHeight="1">
      <c r="B13" s="267">
        <v>4.05</v>
      </c>
      <c r="C13" s="182"/>
      <c r="D13" s="198" t="s">
        <v>46</v>
      </c>
      <c r="E13" s="182"/>
      <c r="F13" s="182"/>
      <c r="G13" s="182"/>
      <c r="H13" s="182"/>
      <c r="I13" s="182"/>
      <c r="J13" s="77"/>
    </row>
    <row r="14" spans="2:10" ht="15" customHeight="1">
      <c r="B14" s="267">
        <v>4.0599999999999996</v>
      </c>
      <c r="C14" s="182"/>
      <c r="D14" s="198" t="s">
        <v>67</v>
      </c>
      <c r="E14" s="182"/>
      <c r="F14" s="182"/>
      <c r="G14" s="182"/>
      <c r="H14" s="182"/>
      <c r="I14" s="182"/>
      <c r="J14" s="77"/>
    </row>
    <row r="15" spans="2:10" ht="15" customHeight="1">
      <c r="B15" s="267">
        <v>4.07</v>
      </c>
      <c r="C15" s="182"/>
      <c r="D15" s="198" t="s">
        <v>56</v>
      </c>
      <c r="E15" s="182"/>
      <c r="F15" s="182"/>
      <c r="G15" s="182"/>
      <c r="H15" s="182"/>
      <c r="I15" s="182"/>
      <c r="J15" s="77"/>
    </row>
    <row r="16" spans="2:10" ht="15" customHeight="1">
      <c r="B16" s="267">
        <v>4.08</v>
      </c>
      <c r="C16" s="195"/>
      <c r="D16" s="199" t="s">
        <v>83</v>
      </c>
      <c r="E16" s="195"/>
      <c r="F16" s="196"/>
      <c r="G16" s="195"/>
      <c r="H16" s="196"/>
      <c r="I16" s="195"/>
      <c r="J16" s="77"/>
    </row>
    <row r="17" spans="2:10" ht="15" customHeight="1">
      <c r="B17" s="267">
        <v>4.09</v>
      </c>
      <c r="C17" s="18">
        <f>SUM(C10:C16)</f>
        <v>7824</v>
      </c>
      <c r="D17" s="80" t="s">
        <v>5</v>
      </c>
      <c r="E17" s="7">
        <f>SUM(E10:E16)</f>
        <v>9379</v>
      </c>
      <c r="F17" s="11">
        <f>SUM(F10:F16)</f>
        <v>23383</v>
      </c>
      <c r="G17" s="7">
        <f>SUM(G10:G16)</f>
        <v>40768</v>
      </c>
      <c r="H17" s="11">
        <f>SUM(H10:H16)</f>
        <v>14518</v>
      </c>
      <c r="I17" s="7">
        <f>SUM(I10:I16)</f>
        <v>25241</v>
      </c>
      <c r="J17" s="82"/>
    </row>
    <row r="18" spans="2:10" ht="15" customHeight="1">
      <c r="B18" s="267"/>
      <c r="C18" s="83"/>
      <c r="D18" s="10"/>
      <c r="E18" s="83"/>
      <c r="F18" s="83"/>
      <c r="G18" s="83"/>
      <c r="H18" s="83"/>
      <c r="I18" s="83"/>
      <c r="J18" s="82"/>
    </row>
    <row r="19" spans="2:10" ht="15" customHeight="1" thickBot="1">
      <c r="B19" s="267">
        <v>4.0999999999999996</v>
      </c>
      <c r="C19" s="5">
        <f>C17-C9</f>
        <v>0</v>
      </c>
      <c r="D19" s="146" t="s">
        <v>84</v>
      </c>
      <c r="E19" s="5">
        <f>E17-E9</f>
        <v>0</v>
      </c>
      <c r="F19" s="5">
        <f>F17-F9</f>
        <v>0</v>
      </c>
      <c r="G19" s="5">
        <f>G17-G9</f>
        <v>0</v>
      </c>
      <c r="H19" s="5">
        <f>H17-H9</f>
        <v>0</v>
      </c>
      <c r="I19" s="5">
        <f>I17-I9</f>
        <v>0</v>
      </c>
      <c r="J19" s="84"/>
    </row>
    <row r="20" spans="2:10" ht="15" customHeight="1" thickTop="1" thickBot="1">
      <c r="B20" s="109"/>
      <c r="C20" s="12"/>
      <c r="D20" s="13"/>
      <c r="E20" s="12"/>
      <c r="F20" s="12"/>
      <c r="G20" s="12"/>
      <c r="H20" s="12"/>
      <c r="I20" s="12"/>
      <c r="J20" s="85"/>
    </row>
    <row r="21" spans="2:10" ht="13.5" thickBot="1"/>
    <row r="22" spans="2:10">
      <c r="B22" s="251"/>
      <c r="C22" s="252"/>
      <c r="D22" s="253"/>
      <c r="E22" s="252"/>
      <c r="F22" s="252"/>
      <c r="G22" s="252"/>
      <c r="H22" s="252"/>
      <c r="I22" s="252"/>
      <c r="J22" s="254"/>
    </row>
    <row r="23" spans="2:10" ht="15">
      <c r="B23" s="108"/>
      <c r="C23" s="444" t="s">
        <v>107</v>
      </c>
      <c r="D23" s="445"/>
      <c r="E23" s="445"/>
      <c r="F23" s="445"/>
      <c r="G23" s="445"/>
      <c r="H23" s="445"/>
      <c r="I23" s="446"/>
      <c r="J23" s="255"/>
    </row>
    <row r="24" spans="2:10">
      <c r="B24" s="108"/>
      <c r="C24" s="260"/>
      <c r="D24" s="261"/>
      <c r="E24" s="260"/>
      <c r="F24" s="260"/>
      <c r="G24" s="260"/>
      <c r="H24" s="260"/>
      <c r="I24" s="260"/>
      <c r="J24" s="77"/>
    </row>
    <row r="25" spans="2:10" ht="26.25">
      <c r="B25" s="268"/>
      <c r="C25" s="273" t="s">
        <v>128</v>
      </c>
      <c r="D25" s="272" t="s">
        <v>103</v>
      </c>
      <c r="E25" s="218" t="s">
        <v>98</v>
      </c>
      <c r="F25" s="219" t="s">
        <v>80</v>
      </c>
      <c r="G25" s="219" t="s">
        <v>82</v>
      </c>
      <c r="H25" s="219" t="s">
        <v>99</v>
      </c>
      <c r="I25" s="219" t="s">
        <v>130</v>
      </c>
      <c r="J25" s="262"/>
    </row>
    <row r="26" spans="2:10" ht="15" customHeight="1">
      <c r="B26" s="267">
        <v>4.1100000000000003</v>
      </c>
      <c r="C26" s="269">
        <v>2816</v>
      </c>
      <c r="D26" s="270" t="s">
        <v>146</v>
      </c>
      <c r="E26" s="269">
        <v>1717</v>
      </c>
      <c r="F26" s="269"/>
      <c r="G26" s="269"/>
      <c r="H26" s="269"/>
      <c r="I26" s="269"/>
      <c r="J26" s="262"/>
    </row>
    <row r="27" spans="2:10" ht="15" customHeight="1">
      <c r="B27" s="267">
        <v>4.12</v>
      </c>
      <c r="C27" s="182">
        <v>717</v>
      </c>
      <c r="D27" s="270" t="s">
        <v>147</v>
      </c>
      <c r="E27" s="182">
        <v>1783</v>
      </c>
      <c r="F27" s="182">
        <v>9500</v>
      </c>
      <c r="G27" s="182"/>
      <c r="H27" s="182"/>
      <c r="I27" s="182"/>
      <c r="J27" s="262"/>
    </row>
    <row r="28" spans="2:10" ht="15" customHeight="1">
      <c r="B28" s="267">
        <v>4.13</v>
      </c>
      <c r="C28" s="182"/>
      <c r="D28" s="270" t="s">
        <v>148</v>
      </c>
      <c r="E28" s="182"/>
      <c r="F28" s="182"/>
      <c r="G28" s="182">
        <v>2500</v>
      </c>
      <c r="H28" s="182"/>
      <c r="I28" s="182"/>
      <c r="J28" s="262"/>
    </row>
    <row r="29" spans="2:10" ht="15" customHeight="1">
      <c r="B29" s="267">
        <v>4.1399999999999997</v>
      </c>
      <c r="C29" s="182"/>
      <c r="D29" s="270" t="s">
        <v>149</v>
      </c>
      <c r="E29" s="182">
        <v>500</v>
      </c>
      <c r="F29" s="182">
        <v>10000</v>
      </c>
      <c r="G29" s="182">
        <v>30000</v>
      </c>
      <c r="H29" s="182">
        <v>6000</v>
      </c>
      <c r="I29" s="182"/>
      <c r="J29" s="262"/>
    </row>
    <row r="30" spans="2:10" ht="15" customHeight="1">
      <c r="B30" s="267">
        <v>4.1500000000000004</v>
      </c>
      <c r="C30" s="182"/>
      <c r="D30" s="270" t="s">
        <v>150</v>
      </c>
      <c r="E30" s="182"/>
      <c r="F30" s="182"/>
      <c r="G30" s="182"/>
      <c r="H30" s="182"/>
      <c r="I30" s="182">
        <v>15000</v>
      </c>
      <c r="J30" s="262"/>
    </row>
    <row r="31" spans="2:10" ht="15" customHeight="1">
      <c r="B31" s="267">
        <v>4.16</v>
      </c>
      <c r="C31" s="182"/>
      <c r="D31" s="270" t="s">
        <v>151</v>
      </c>
      <c r="E31" s="182"/>
      <c r="F31" s="182"/>
      <c r="G31" s="182"/>
      <c r="H31" s="182">
        <v>5000</v>
      </c>
      <c r="I31" s="182">
        <v>5000</v>
      </c>
      <c r="J31" s="262"/>
    </row>
    <row r="32" spans="2:10" ht="15" customHeight="1">
      <c r="B32" s="267">
        <v>4.17</v>
      </c>
      <c r="C32" s="182"/>
      <c r="D32" s="270" t="s">
        <v>152</v>
      </c>
      <c r="E32" s="182"/>
      <c r="F32" s="182"/>
      <c r="G32" s="182">
        <v>4000</v>
      </c>
      <c r="H32" s="182"/>
      <c r="I32" s="182"/>
      <c r="J32" s="262"/>
    </row>
    <row r="33" spans="2:10" ht="15" customHeight="1">
      <c r="B33" s="267">
        <v>4.18</v>
      </c>
      <c r="C33" s="195"/>
      <c r="D33" s="271"/>
      <c r="E33" s="195"/>
      <c r="F33" s="195"/>
      <c r="G33" s="195"/>
      <c r="H33" s="195"/>
      <c r="I33" s="195"/>
      <c r="J33" s="262"/>
    </row>
    <row r="34" spans="2:10" ht="15" customHeight="1">
      <c r="B34" s="267">
        <v>4.1900000000000004</v>
      </c>
      <c r="C34" s="257">
        <f>SUM(C26:C33)</f>
        <v>3533</v>
      </c>
      <c r="D34" s="258" t="s">
        <v>113</v>
      </c>
      <c r="E34" s="259">
        <f>SUM(E26:E33)</f>
        <v>4000</v>
      </c>
      <c r="F34" s="259">
        <f>SUM(F26:F33)</f>
        <v>19500</v>
      </c>
      <c r="G34" s="259">
        <f>SUM(G26:G33)</f>
        <v>36500</v>
      </c>
      <c r="H34" s="259">
        <f>SUM(H26:H33)</f>
        <v>11000</v>
      </c>
      <c r="I34" s="257">
        <f>SUM(I26:I33)</f>
        <v>20000</v>
      </c>
      <c r="J34" s="262"/>
    </row>
    <row r="35" spans="2:10">
      <c r="B35" s="108"/>
      <c r="C35" s="260"/>
      <c r="D35" s="261"/>
      <c r="E35" s="260"/>
      <c r="F35" s="260"/>
      <c r="G35" s="260"/>
      <c r="H35" s="260"/>
      <c r="I35" s="260"/>
      <c r="J35" s="77"/>
    </row>
    <row r="36" spans="2:10" ht="35.25" customHeight="1">
      <c r="B36" s="268"/>
      <c r="C36" s="115" t="s">
        <v>128</v>
      </c>
      <c r="D36" s="256" t="s">
        <v>115</v>
      </c>
      <c r="E36" s="218" t="s">
        <v>98</v>
      </c>
      <c r="F36" s="219" t="s">
        <v>80</v>
      </c>
      <c r="G36" s="219" t="s">
        <v>82</v>
      </c>
      <c r="H36" s="219" t="s">
        <v>99</v>
      </c>
      <c r="I36" s="219" t="s">
        <v>130</v>
      </c>
      <c r="J36" s="262"/>
    </row>
    <row r="37" spans="2:10" ht="15" customHeight="1">
      <c r="B37" s="267">
        <v>4.2</v>
      </c>
      <c r="C37" s="269"/>
      <c r="D37" s="270" t="s">
        <v>116</v>
      </c>
      <c r="E37" s="269"/>
      <c r="F37" s="269"/>
      <c r="G37" s="269"/>
      <c r="H37" s="269"/>
      <c r="I37" s="269"/>
      <c r="J37" s="262"/>
    </row>
    <row r="38" spans="2:10" ht="15" customHeight="1">
      <c r="B38" s="267">
        <v>4.21</v>
      </c>
      <c r="C38" s="182"/>
      <c r="D38" s="270"/>
      <c r="E38" s="182"/>
      <c r="F38" s="182"/>
      <c r="G38" s="182"/>
      <c r="H38" s="182"/>
      <c r="I38" s="182"/>
      <c r="J38" s="262"/>
    </row>
    <row r="39" spans="2:10" ht="15" customHeight="1">
      <c r="B39" s="267">
        <v>4.22</v>
      </c>
      <c r="C39" s="182"/>
      <c r="D39" s="270"/>
      <c r="E39" s="182"/>
      <c r="F39" s="182"/>
      <c r="G39" s="182"/>
      <c r="H39" s="182"/>
      <c r="I39" s="182"/>
      <c r="J39" s="262"/>
    </row>
    <row r="40" spans="2:10" ht="15" customHeight="1">
      <c r="B40" s="267">
        <v>4.2300000000000004</v>
      </c>
      <c r="C40" s="182"/>
      <c r="D40" s="270"/>
      <c r="E40" s="182"/>
      <c r="F40" s="182"/>
      <c r="G40" s="182"/>
      <c r="H40" s="182"/>
      <c r="I40" s="182"/>
      <c r="J40" s="262"/>
    </row>
    <row r="41" spans="2:10" ht="15" customHeight="1">
      <c r="B41" s="267">
        <v>4.24</v>
      </c>
      <c r="C41" s="182"/>
      <c r="D41" s="270"/>
      <c r="E41" s="182"/>
      <c r="F41" s="182"/>
      <c r="G41" s="182"/>
      <c r="H41" s="182"/>
      <c r="I41" s="182"/>
      <c r="J41" s="262"/>
    </row>
    <row r="42" spans="2:10" ht="15" customHeight="1">
      <c r="B42" s="267">
        <v>4.25</v>
      </c>
      <c r="C42" s="182"/>
      <c r="D42" s="270"/>
      <c r="E42" s="182"/>
      <c r="F42" s="182"/>
      <c r="G42" s="182"/>
      <c r="H42" s="182"/>
      <c r="I42" s="182"/>
      <c r="J42" s="262"/>
    </row>
    <row r="43" spans="2:10" ht="15" customHeight="1">
      <c r="B43" s="267">
        <v>4.26</v>
      </c>
      <c r="C43" s="182"/>
      <c r="D43" s="270"/>
      <c r="E43" s="182"/>
      <c r="F43" s="182"/>
      <c r="G43" s="182"/>
      <c r="H43" s="182"/>
      <c r="I43" s="182"/>
      <c r="J43" s="262"/>
    </row>
    <row r="44" spans="2:10" ht="15" customHeight="1">
      <c r="B44" s="267">
        <v>4.2699999999999996</v>
      </c>
      <c r="C44" s="195"/>
      <c r="D44" s="271"/>
      <c r="E44" s="195"/>
      <c r="F44" s="195"/>
      <c r="G44" s="195"/>
      <c r="H44" s="195"/>
      <c r="I44" s="195"/>
      <c r="J44" s="262"/>
    </row>
    <row r="45" spans="2:10" ht="15" customHeight="1">
      <c r="B45" s="267">
        <v>4.28</v>
      </c>
      <c r="C45" s="257">
        <f>SUM(C37:C44)</f>
        <v>0</v>
      </c>
      <c r="D45" s="258" t="s">
        <v>114</v>
      </c>
      <c r="E45" s="259">
        <f>SUM(E37:E44)</f>
        <v>0</v>
      </c>
      <c r="F45" s="259">
        <f>SUM(F37:F44)</f>
        <v>0</v>
      </c>
      <c r="G45" s="259">
        <f>SUM(G37:G44)</f>
        <v>0</v>
      </c>
      <c r="H45" s="259">
        <f>SUM(H37:H44)</f>
        <v>0</v>
      </c>
      <c r="I45" s="257">
        <f>SUM(I37:I44)</f>
        <v>0</v>
      </c>
      <c r="J45" s="262"/>
    </row>
    <row r="46" spans="2:10" ht="13.5" thickBot="1">
      <c r="B46" s="109"/>
      <c r="C46" s="263"/>
      <c r="D46" s="264"/>
      <c r="E46" s="263"/>
      <c r="F46" s="263"/>
      <c r="G46" s="263"/>
      <c r="H46" s="263"/>
      <c r="I46" s="263"/>
      <c r="J46" s="265"/>
    </row>
  </sheetData>
  <mergeCells count="4">
    <mergeCell ref="C6:I6"/>
    <mergeCell ref="C4:I4"/>
    <mergeCell ref="C5:I5"/>
    <mergeCell ref="C23:I23"/>
  </mergeCells>
  <dataValidations count="1">
    <dataValidation type="whole" operator="lessThanOrEqual" allowBlank="1" showInputMessage="1" showErrorMessage="1" sqref="E11:I11 C1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">
    <tabColor rgb="FF0070C0"/>
    <pageSetUpPr fitToPage="1"/>
  </sheetPr>
  <dimension ref="B1:L38"/>
  <sheetViews>
    <sheetView zoomScale="89" zoomScaleNormal="89" workbookViewId="0">
      <selection activeCell="D17" sqref="D17"/>
    </sheetView>
  </sheetViews>
  <sheetFormatPr defaultRowHeight="15"/>
  <cols>
    <col min="1" max="1" width="3.140625" style="48" customWidth="1"/>
    <col min="2" max="2" width="4.85546875" style="45" customWidth="1"/>
    <col min="3" max="3" width="26.5703125" style="46" customWidth="1"/>
    <col min="4" max="4" width="11" style="47" customWidth="1"/>
    <col min="5" max="5" width="2.7109375" style="47" customWidth="1"/>
    <col min="6" max="6" width="48.140625" style="47" customWidth="1"/>
    <col min="7" max="7" width="14" style="48" customWidth="1"/>
    <col min="8" max="8" width="2.7109375" style="48" customWidth="1"/>
    <col min="9" max="9" width="9.42578125" style="48" customWidth="1"/>
    <col min="10" max="10" width="4.7109375" style="48" customWidth="1"/>
    <col min="11" max="16384" width="9.140625" style="48"/>
  </cols>
  <sheetData>
    <row r="1" spans="2:12" ht="15.75" thickBot="1"/>
    <row r="2" spans="2:12" ht="15.75" customHeight="1">
      <c r="B2" s="49"/>
      <c r="C2" s="50"/>
      <c r="D2" s="51"/>
      <c r="E2" s="51"/>
      <c r="F2" s="51"/>
      <c r="G2" s="52"/>
      <c r="H2" s="220"/>
      <c r="I2" s="225"/>
      <c r="J2" s="226"/>
    </row>
    <row r="3" spans="2:12" ht="15.75">
      <c r="B3" s="1"/>
      <c r="C3" s="442" t="str">
        <f>'Form 1 - Core RRL'!D3</f>
        <v>EXAMPLE</v>
      </c>
      <c r="D3" s="442"/>
      <c r="E3" s="442"/>
      <c r="F3" s="442"/>
      <c r="G3" s="442"/>
      <c r="H3" s="442"/>
      <c r="I3" s="442"/>
      <c r="J3" s="227"/>
    </row>
    <row r="4" spans="2:12" ht="15.75" customHeight="1">
      <c r="B4" s="1"/>
      <c r="C4" s="442" t="str">
        <f>'Form 1 - Core RRL'!D4</f>
        <v>FINANCIAL PLAN 2018-19 - INITIAL SUBMISSION</v>
      </c>
      <c r="D4" s="442"/>
      <c r="E4" s="442"/>
      <c r="F4" s="442"/>
      <c r="G4" s="442"/>
      <c r="H4" s="442"/>
      <c r="I4" s="442"/>
      <c r="J4" s="227"/>
    </row>
    <row r="5" spans="2:12" ht="15.75">
      <c r="B5" s="1"/>
      <c r="C5" s="442" t="s">
        <v>23</v>
      </c>
      <c r="D5" s="442"/>
      <c r="E5" s="442"/>
      <c r="F5" s="442"/>
      <c r="G5" s="442"/>
      <c r="H5" s="442"/>
      <c r="I5" s="442"/>
      <c r="J5" s="227"/>
    </row>
    <row r="6" spans="2:12" ht="7.5" customHeight="1">
      <c r="B6" s="1"/>
      <c r="C6" s="56"/>
      <c r="D6" s="57"/>
      <c r="E6" s="57"/>
      <c r="F6" s="57"/>
      <c r="G6" s="58"/>
      <c r="H6" s="221"/>
      <c r="I6" s="68"/>
      <c r="J6" s="227"/>
    </row>
    <row r="7" spans="2:12" ht="43.5" customHeight="1">
      <c r="B7" s="6"/>
      <c r="C7" s="248" t="s">
        <v>66</v>
      </c>
      <c r="D7" s="249" t="s">
        <v>88</v>
      </c>
      <c r="E7" s="3"/>
      <c r="F7" s="67"/>
      <c r="G7" s="68"/>
      <c r="H7" s="221"/>
      <c r="I7" s="223"/>
      <c r="J7" s="227"/>
    </row>
    <row r="8" spans="2:12" s="60" customFormat="1" ht="31.5" customHeight="1">
      <c r="B8" s="6"/>
      <c r="C8" s="246" t="s">
        <v>87</v>
      </c>
      <c r="D8" s="245" t="s">
        <v>22</v>
      </c>
      <c r="E8" s="15"/>
      <c r="F8" s="224"/>
      <c r="G8" s="224"/>
      <c r="H8" s="222"/>
      <c r="I8" s="224"/>
      <c r="J8" s="228"/>
    </row>
    <row r="9" spans="2:12">
      <c r="B9" s="132">
        <v>5.01</v>
      </c>
      <c r="C9" s="238" t="s">
        <v>100</v>
      </c>
      <c r="D9" s="181">
        <v>1100</v>
      </c>
      <c r="E9" s="3"/>
      <c r="F9" s="67"/>
      <c r="G9" s="68"/>
      <c r="H9" s="221"/>
      <c r="I9" s="68"/>
      <c r="J9" s="227"/>
    </row>
    <row r="10" spans="2:12">
      <c r="B10" s="132">
        <v>5.0199999999999996</v>
      </c>
      <c r="C10" s="239" t="s">
        <v>101</v>
      </c>
      <c r="D10" s="182">
        <v>900</v>
      </c>
      <c r="E10" s="3"/>
      <c r="F10" s="67"/>
      <c r="G10" s="68"/>
      <c r="H10" s="221"/>
      <c r="I10" s="68"/>
      <c r="J10" s="227"/>
      <c r="L10" s="68"/>
    </row>
    <row r="11" spans="2:12">
      <c r="B11" s="132">
        <v>5.03</v>
      </c>
      <c r="C11" s="239" t="s">
        <v>73</v>
      </c>
      <c r="D11" s="182">
        <v>650</v>
      </c>
      <c r="E11" s="3"/>
      <c r="F11" s="67"/>
      <c r="G11" s="68"/>
      <c r="H11" s="221"/>
      <c r="I11" s="68"/>
      <c r="J11" s="227"/>
    </row>
    <row r="12" spans="2:12">
      <c r="B12" s="132">
        <v>5.04</v>
      </c>
      <c r="C12" s="239" t="s">
        <v>102</v>
      </c>
      <c r="D12" s="182">
        <v>375</v>
      </c>
      <c r="E12" s="3"/>
      <c r="F12" s="67"/>
      <c r="G12" s="68"/>
      <c r="H12" s="221"/>
      <c r="I12" s="68"/>
      <c r="J12" s="227"/>
    </row>
    <row r="13" spans="2:12">
      <c r="B13" s="132">
        <v>5.05</v>
      </c>
      <c r="C13" s="240" t="s">
        <v>74</v>
      </c>
      <c r="D13" s="215">
        <v>150</v>
      </c>
      <c r="E13" s="3"/>
      <c r="F13" s="67"/>
      <c r="G13" s="68"/>
      <c r="H13" s="221"/>
      <c r="I13" s="68"/>
      <c r="J13" s="227"/>
    </row>
    <row r="14" spans="2:12">
      <c r="B14" s="132">
        <v>5.0599999999999996</v>
      </c>
      <c r="C14" s="239" t="s">
        <v>75</v>
      </c>
      <c r="D14" s="182">
        <v>0</v>
      </c>
      <c r="E14" s="3"/>
      <c r="F14" s="67"/>
      <c r="G14" s="68"/>
      <c r="H14" s="221"/>
      <c r="I14" s="68"/>
      <c r="J14" s="227"/>
    </row>
    <row r="15" spans="2:12">
      <c r="B15" s="132">
        <v>5.07</v>
      </c>
      <c r="C15" s="240" t="s">
        <v>76</v>
      </c>
      <c r="D15" s="215">
        <v>0</v>
      </c>
      <c r="E15" s="3"/>
      <c r="F15" s="67"/>
      <c r="G15" s="68"/>
      <c r="H15" s="221"/>
      <c r="I15" s="68"/>
      <c r="J15" s="227"/>
    </row>
    <row r="16" spans="2:12">
      <c r="B16" s="132">
        <v>5.08</v>
      </c>
      <c r="C16" s="239" t="s">
        <v>77</v>
      </c>
      <c r="D16" s="182">
        <v>0</v>
      </c>
      <c r="E16" s="3"/>
      <c r="F16" s="67"/>
      <c r="G16" s="68"/>
      <c r="H16" s="221"/>
      <c r="I16" s="68"/>
      <c r="J16" s="227"/>
    </row>
    <row r="17" spans="2:10">
      <c r="B17" s="132">
        <v>5.09</v>
      </c>
      <c r="C17" s="239" t="s">
        <v>78</v>
      </c>
      <c r="D17" s="242">
        <v>0</v>
      </c>
      <c r="E17" s="3"/>
      <c r="F17" s="67"/>
      <c r="G17" s="68"/>
      <c r="H17" s="221"/>
      <c r="I17" s="68"/>
      <c r="J17" s="227"/>
    </row>
    <row r="18" spans="2:10">
      <c r="B18" s="132">
        <v>5.0999999999999996</v>
      </c>
      <c r="C18" s="241" t="s">
        <v>79</v>
      </c>
      <c r="D18" s="243">
        <f>'Form 1 - Core RRL'!G22</f>
        <v>-0.21400000002176967</v>
      </c>
      <c r="E18" s="14"/>
      <c r="F18" s="67"/>
      <c r="G18" s="68"/>
      <c r="H18" s="221"/>
      <c r="I18" s="68"/>
      <c r="J18" s="227"/>
    </row>
    <row r="19" spans="2:10" ht="12.75" customHeight="1">
      <c r="B19" s="1"/>
      <c r="C19" s="58"/>
      <c r="D19" s="58"/>
      <c r="E19" s="58"/>
      <c r="F19" s="58"/>
      <c r="G19" s="58"/>
      <c r="H19" s="221"/>
      <c r="I19" s="68"/>
      <c r="J19" s="227"/>
    </row>
    <row r="20" spans="2:10" ht="12" customHeight="1">
      <c r="B20" s="1"/>
      <c r="C20" s="58"/>
      <c r="D20" s="58"/>
      <c r="E20" s="58"/>
      <c r="F20" s="58"/>
      <c r="G20" s="58"/>
      <c r="H20" s="221"/>
      <c r="I20" s="68"/>
      <c r="J20" s="227"/>
    </row>
    <row r="21" spans="2:10" ht="15.75" thickBot="1">
      <c r="B21" s="234"/>
      <c r="C21" s="235"/>
      <c r="D21" s="236"/>
      <c r="E21" s="236"/>
      <c r="F21" s="236"/>
      <c r="G21" s="237"/>
      <c r="H21" s="237"/>
      <c r="I21" s="237"/>
      <c r="J21" s="229"/>
    </row>
    <row r="22" spans="2:10">
      <c r="B22" s="230"/>
      <c r="C22" s="231"/>
      <c r="D22" s="232"/>
      <c r="E22" s="232"/>
      <c r="F22" s="232"/>
      <c r="G22" s="233"/>
      <c r="H22" s="233"/>
      <c r="I22" s="233"/>
      <c r="J22" s="227"/>
    </row>
    <row r="23" spans="2:10" ht="48.75" customHeight="1">
      <c r="B23" s="1"/>
      <c r="C23" s="447" t="s">
        <v>118</v>
      </c>
      <c r="D23" s="250" t="s">
        <v>12</v>
      </c>
      <c r="E23" s="66"/>
      <c r="F23" s="67"/>
      <c r="G23" s="68"/>
      <c r="H23" s="221"/>
      <c r="I23" s="68"/>
      <c r="J23" s="227"/>
    </row>
    <row r="24" spans="2:10" ht="24" customHeight="1">
      <c r="B24" s="1"/>
      <c r="C24" s="448"/>
      <c r="D24" s="247" t="s">
        <v>22</v>
      </c>
      <c r="E24" s="66"/>
      <c r="F24" s="67"/>
      <c r="G24" s="68"/>
      <c r="H24" s="221"/>
      <c r="I24" s="68"/>
      <c r="J24" s="227"/>
    </row>
    <row r="25" spans="2:10" ht="15.75" customHeight="1">
      <c r="B25" s="132">
        <v>5.1100000000000003</v>
      </c>
      <c r="C25" s="238" t="s">
        <v>100</v>
      </c>
      <c r="D25" s="181">
        <v>527</v>
      </c>
      <c r="E25" s="66"/>
      <c r="F25" s="67"/>
      <c r="G25" s="68"/>
      <c r="H25" s="221"/>
      <c r="I25" s="68"/>
      <c r="J25" s="227"/>
    </row>
    <row r="26" spans="2:10">
      <c r="B26" s="132">
        <v>5.12</v>
      </c>
      <c r="C26" s="239" t="s">
        <v>101</v>
      </c>
      <c r="D26" s="182">
        <v>807</v>
      </c>
      <c r="E26" s="66"/>
      <c r="F26" s="67"/>
      <c r="G26" s="68"/>
      <c r="H26" s="221"/>
      <c r="I26" s="68"/>
      <c r="J26" s="227"/>
    </row>
    <row r="27" spans="2:10">
      <c r="B27" s="132">
        <v>5.13</v>
      </c>
      <c r="C27" s="239" t="s">
        <v>73</v>
      </c>
      <c r="D27" s="182">
        <v>1215</v>
      </c>
      <c r="E27" s="66"/>
      <c r="F27" s="67"/>
      <c r="G27" s="68"/>
      <c r="H27" s="221"/>
      <c r="I27" s="68"/>
      <c r="J27" s="227"/>
    </row>
    <row r="28" spans="2:10">
      <c r="B28" s="132">
        <v>5.14</v>
      </c>
      <c r="C28" s="239" t="s">
        <v>102</v>
      </c>
      <c r="D28" s="182">
        <v>1622</v>
      </c>
      <c r="E28" s="66"/>
      <c r="F28" s="67"/>
      <c r="G28" s="68"/>
      <c r="H28" s="221"/>
      <c r="I28" s="68"/>
      <c r="J28" s="227"/>
    </row>
    <row r="29" spans="2:10">
      <c r="B29" s="132">
        <v>5.15</v>
      </c>
      <c r="C29" s="240" t="s">
        <v>74</v>
      </c>
      <c r="D29" s="215">
        <v>2035</v>
      </c>
      <c r="E29" s="66"/>
      <c r="F29" s="67"/>
      <c r="G29" s="68"/>
      <c r="H29" s="221"/>
      <c r="I29" s="68"/>
      <c r="J29" s="227"/>
    </row>
    <row r="30" spans="2:10">
      <c r="B30" s="132">
        <v>5.16</v>
      </c>
      <c r="C30" s="239" t="s">
        <v>75</v>
      </c>
      <c r="D30" s="215">
        <v>2450</v>
      </c>
      <c r="E30" s="66"/>
      <c r="F30" s="67"/>
      <c r="G30" s="68"/>
      <c r="H30" s="221"/>
      <c r="I30" s="68"/>
      <c r="J30" s="227"/>
    </row>
    <row r="31" spans="2:10">
      <c r="B31" s="132">
        <v>5.17</v>
      </c>
      <c r="C31" s="240" t="s">
        <v>76</v>
      </c>
      <c r="D31" s="182">
        <v>2895</v>
      </c>
      <c r="E31" s="66"/>
      <c r="F31" s="67"/>
      <c r="G31" s="68"/>
      <c r="H31" s="221"/>
      <c r="I31" s="68"/>
      <c r="J31" s="227"/>
    </row>
    <row r="32" spans="2:10">
      <c r="B32" s="132">
        <v>5.18</v>
      </c>
      <c r="C32" s="239" t="s">
        <v>77</v>
      </c>
      <c r="D32" s="215">
        <v>3330</v>
      </c>
      <c r="E32" s="66"/>
      <c r="F32" s="67"/>
      <c r="G32" s="68"/>
      <c r="H32" s="221"/>
      <c r="I32" s="68"/>
      <c r="J32" s="227"/>
    </row>
    <row r="33" spans="2:10">
      <c r="B33" s="132">
        <v>5.19</v>
      </c>
      <c r="C33" s="239" t="s">
        <v>78</v>
      </c>
      <c r="D33" s="182">
        <v>3770</v>
      </c>
      <c r="E33" s="66"/>
      <c r="F33" s="67"/>
      <c r="G33" s="68"/>
      <c r="H33" s="221"/>
      <c r="I33" s="68"/>
      <c r="J33" s="227"/>
    </row>
    <row r="34" spans="2:10">
      <c r="B34" s="132">
        <v>5.2</v>
      </c>
      <c r="C34" s="241" t="s">
        <v>79</v>
      </c>
      <c r="D34" s="244">
        <v>4206</v>
      </c>
      <c r="E34" s="66"/>
      <c r="F34" s="67"/>
      <c r="G34" s="68"/>
      <c r="H34" s="221"/>
      <c r="I34" s="68"/>
      <c r="J34" s="227"/>
    </row>
    <row r="35" spans="2:10">
      <c r="B35" s="230"/>
      <c r="C35" s="231"/>
      <c r="D35" s="232"/>
      <c r="E35" s="232"/>
      <c r="F35" s="232"/>
      <c r="G35" s="233"/>
      <c r="H35" s="233"/>
      <c r="I35" s="233"/>
      <c r="J35" s="227"/>
    </row>
    <row r="36" spans="2:10">
      <c r="B36" s="230"/>
      <c r="C36" s="231"/>
      <c r="D36" s="232"/>
      <c r="E36" s="232"/>
      <c r="F36" s="232"/>
      <c r="G36" s="233"/>
      <c r="H36" s="233"/>
      <c r="I36" s="233"/>
      <c r="J36" s="227"/>
    </row>
    <row r="37" spans="2:10">
      <c r="B37" s="230"/>
      <c r="C37" s="231"/>
      <c r="D37" s="232"/>
      <c r="E37" s="232"/>
      <c r="F37" s="232"/>
      <c r="G37" s="233"/>
      <c r="H37" s="233"/>
      <c r="I37" s="233"/>
      <c r="J37" s="227"/>
    </row>
    <row r="38" spans="2:10" ht="15.75" thickBot="1">
      <c r="B38" s="234"/>
      <c r="C38" s="235"/>
      <c r="D38" s="236"/>
      <c r="E38" s="236"/>
      <c r="F38" s="236"/>
      <c r="G38" s="237"/>
      <c r="H38" s="237"/>
      <c r="I38" s="237"/>
      <c r="J38" s="229"/>
    </row>
  </sheetData>
  <sheetProtection formatColumns="0" formatRows="0"/>
  <mergeCells count="4">
    <mergeCell ref="C3:I3"/>
    <mergeCell ref="C4:I4"/>
    <mergeCell ref="C5:I5"/>
    <mergeCell ref="C23:C24"/>
  </mergeCells>
  <phoneticPr fontId="4" type="noConversion"/>
  <dataValidations count="1">
    <dataValidation operator="greaterThanOrEqual" allowBlank="1" showInputMessage="1" showErrorMessage="1" sqref="C23:D23 D25:D34 D7:E18"/>
  </dataValidations>
  <printOptions horizontalCentered="1"/>
  <pageMargins left="0.15748031496062992" right="0.15748031496062992" top="0.19685039370078741" bottom="0.19685039370078741" header="0.11811023622047245" footer="0.11811023622047245"/>
  <pageSetup paperSize="9" scale="75" orientation="portrait" r:id="rId1"/>
  <headerFooter alignWithMargins="0">
    <oddFooter>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4">
    <tabColor rgb="FF0070C0"/>
    <pageSetUpPr fitToPage="1"/>
  </sheetPr>
  <dimension ref="B1:P182"/>
  <sheetViews>
    <sheetView topLeftCell="A14" zoomScale="85" zoomScaleNormal="85" workbookViewId="0">
      <selection activeCell="G23" sqref="G23:K23"/>
    </sheetView>
  </sheetViews>
  <sheetFormatPr defaultRowHeight="12.75"/>
  <cols>
    <col min="1" max="1" width="3.140625" style="19" customWidth="1"/>
    <col min="2" max="2" width="4.7109375" style="102" bestFit="1" customWidth="1"/>
    <col min="3" max="3" width="10.5703125" style="43" customWidth="1"/>
    <col min="4" max="4" width="14.28515625" style="19" customWidth="1"/>
    <col min="5" max="5" width="25.28515625" style="19" customWidth="1"/>
    <col min="6" max="6" width="15" style="43" customWidth="1"/>
    <col min="7" max="9" width="16.5703125" style="43" customWidth="1"/>
    <col min="10" max="11" width="16.5703125" style="19" customWidth="1"/>
    <col min="12" max="12" width="13.140625" style="19" customWidth="1"/>
    <col min="13" max="13" width="2.7109375" style="19" customWidth="1"/>
    <col min="14" max="16384" width="9.140625" style="19"/>
  </cols>
  <sheetData>
    <row r="1" spans="2:16" ht="13.5" thickBot="1"/>
    <row r="2" spans="2:16" s="25" customFormat="1">
      <c r="B2" s="103"/>
      <c r="C2" s="21"/>
      <c r="D2" s="39"/>
      <c r="E2" s="39"/>
      <c r="F2" s="21"/>
      <c r="G2" s="21"/>
      <c r="H2" s="21"/>
      <c r="I2" s="21"/>
      <c r="J2" s="39"/>
      <c r="K2" s="39"/>
      <c r="L2" s="39"/>
      <c r="M2" s="24"/>
    </row>
    <row r="3" spans="2:16" s="27" customFormat="1" ht="15.75">
      <c r="B3" s="99"/>
      <c r="C3" s="442" t="str">
        <f>'Form 1 - Core RRL'!D3</f>
        <v>EXAMPLE</v>
      </c>
      <c r="D3" s="442"/>
      <c r="E3" s="442"/>
      <c r="F3" s="442"/>
      <c r="G3" s="442"/>
      <c r="H3" s="442"/>
      <c r="I3" s="442"/>
      <c r="J3" s="442"/>
      <c r="K3" s="442"/>
      <c r="L3" s="442"/>
      <c r="M3" s="26"/>
    </row>
    <row r="4" spans="2:16" s="27" customFormat="1" ht="15.75" customHeight="1">
      <c r="B4" s="99"/>
      <c r="C4" s="442" t="str">
        <f>'Form 1 - Core RRL'!D4</f>
        <v>FINANCIAL PLAN 2018-19 - INITIAL SUBMISSION</v>
      </c>
      <c r="D4" s="442"/>
      <c r="E4" s="442"/>
      <c r="F4" s="442"/>
      <c r="G4" s="442"/>
      <c r="H4" s="442"/>
      <c r="I4" s="442"/>
      <c r="J4" s="442"/>
      <c r="K4" s="442"/>
      <c r="L4" s="442"/>
      <c r="M4" s="26"/>
    </row>
    <row r="5" spans="2:16" ht="15.75">
      <c r="B5" s="99"/>
      <c r="C5" s="457" t="s">
        <v>25</v>
      </c>
      <c r="D5" s="457"/>
      <c r="E5" s="457"/>
      <c r="F5" s="457"/>
      <c r="G5" s="457"/>
      <c r="H5" s="457"/>
      <c r="I5" s="457"/>
      <c r="J5" s="457"/>
      <c r="K5" s="457"/>
      <c r="L5" s="457"/>
      <c r="M5" s="29"/>
    </row>
    <row r="6" spans="2:16" ht="13.5" thickBot="1">
      <c r="B6" s="99"/>
      <c r="C6" s="28"/>
      <c r="D6" s="69"/>
      <c r="E6" s="69"/>
      <c r="F6" s="28"/>
      <c r="G6" s="28"/>
      <c r="H6" s="28"/>
      <c r="I6" s="28"/>
      <c r="J6" s="40"/>
      <c r="K6" s="40"/>
      <c r="L6" s="40"/>
      <c r="M6" s="29"/>
    </row>
    <row r="7" spans="2:16">
      <c r="B7" s="106"/>
      <c r="C7" s="70"/>
      <c r="D7" s="71"/>
      <c r="E7" s="71"/>
      <c r="F7" s="70"/>
      <c r="G7" s="70"/>
      <c r="H7" s="70"/>
      <c r="I7" s="70"/>
      <c r="J7" s="71"/>
      <c r="K7" s="71"/>
      <c r="L7" s="71"/>
      <c r="M7" s="72"/>
    </row>
    <row r="8" spans="2:16" ht="15.75">
      <c r="B8" s="99"/>
      <c r="C8" s="458" t="s">
        <v>26</v>
      </c>
      <c r="D8" s="459"/>
      <c r="E8" s="459"/>
      <c r="F8" s="459"/>
      <c r="G8" s="459"/>
      <c r="H8" s="459"/>
      <c r="I8" s="459"/>
      <c r="J8" s="459"/>
      <c r="K8" s="459"/>
      <c r="L8" s="460"/>
      <c r="M8" s="29"/>
      <c r="O8" s="147" t="s">
        <v>70</v>
      </c>
    </row>
    <row r="9" spans="2:16" ht="11.25" customHeight="1">
      <c r="B9" s="99"/>
      <c r="C9" s="73"/>
      <c r="D9" s="73"/>
      <c r="E9" s="73"/>
      <c r="F9" s="73"/>
      <c r="G9" s="73"/>
      <c r="H9" s="28"/>
      <c r="I9" s="28"/>
      <c r="J9" s="73"/>
      <c r="K9" s="73"/>
      <c r="L9" s="73"/>
      <c r="M9" s="29"/>
      <c r="O9" s="147" t="s">
        <v>71</v>
      </c>
    </row>
    <row r="10" spans="2:16" s="27" customFormat="1" ht="54">
      <c r="B10" s="104" t="s">
        <v>10</v>
      </c>
      <c r="C10" s="461" t="s">
        <v>27</v>
      </c>
      <c r="D10" s="462"/>
      <c r="E10" s="463"/>
      <c r="F10" s="275" t="s">
        <v>105</v>
      </c>
      <c r="G10" s="461" t="s">
        <v>96</v>
      </c>
      <c r="H10" s="464"/>
      <c r="I10" s="464"/>
      <c r="J10" s="464"/>
      <c r="K10" s="465"/>
      <c r="L10" s="116" t="s">
        <v>106</v>
      </c>
      <c r="M10" s="26"/>
      <c r="O10" s="147" t="s">
        <v>72</v>
      </c>
    </row>
    <row r="11" spans="2:16" ht="55.5" customHeight="1">
      <c r="B11" s="107">
        <v>6.01</v>
      </c>
      <c r="C11" s="449" t="s">
        <v>167</v>
      </c>
      <c r="D11" s="450"/>
      <c r="E11" s="451"/>
      <c r="F11" s="289"/>
      <c r="G11" s="452" t="s">
        <v>160</v>
      </c>
      <c r="H11" s="453"/>
      <c r="I11" s="453"/>
      <c r="J11" s="453"/>
      <c r="K11" s="454"/>
      <c r="L11" s="217" t="s">
        <v>71</v>
      </c>
      <c r="M11" s="29"/>
    </row>
    <row r="12" spans="2:16" ht="55.5" customHeight="1">
      <c r="B12" s="107">
        <v>6.02</v>
      </c>
      <c r="C12" s="449"/>
      <c r="D12" s="450"/>
      <c r="E12" s="451"/>
      <c r="F12" s="289"/>
      <c r="G12" s="452" t="s">
        <v>174</v>
      </c>
      <c r="H12" s="453"/>
      <c r="I12" s="453"/>
      <c r="J12" s="453"/>
      <c r="K12" s="454"/>
      <c r="L12" s="217"/>
      <c r="M12" s="29"/>
      <c r="P12" s="32"/>
    </row>
    <row r="13" spans="2:16" ht="55.5" customHeight="1">
      <c r="B13" s="107">
        <v>6.03</v>
      </c>
      <c r="C13" s="449" t="s">
        <v>154</v>
      </c>
      <c r="D13" s="450"/>
      <c r="E13" s="451"/>
      <c r="F13" s="289"/>
      <c r="G13" s="452" t="s">
        <v>161</v>
      </c>
      <c r="H13" s="453"/>
      <c r="I13" s="453"/>
      <c r="J13" s="453"/>
      <c r="K13" s="454"/>
      <c r="L13" s="217" t="s">
        <v>72</v>
      </c>
      <c r="M13" s="29"/>
    </row>
    <row r="14" spans="2:16" ht="55.5" customHeight="1">
      <c r="B14" s="107">
        <v>6.04</v>
      </c>
      <c r="C14" s="449"/>
      <c r="D14" s="450"/>
      <c r="E14" s="451"/>
      <c r="F14" s="289"/>
      <c r="G14" s="452" t="s">
        <v>173</v>
      </c>
      <c r="H14" s="453"/>
      <c r="I14" s="453"/>
      <c r="J14" s="453"/>
      <c r="K14" s="454"/>
      <c r="L14" s="217"/>
      <c r="M14" s="29"/>
    </row>
    <row r="15" spans="2:16" ht="55.5" customHeight="1">
      <c r="B15" s="107">
        <v>6.05</v>
      </c>
      <c r="C15" s="449" t="s">
        <v>168</v>
      </c>
      <c r="D15" s="450"/>
      <c r="E15" s="451"/>
      <c r="F15" s="289"/>
      <c r="G15" s="452" t="s">
        <v>162</v>
      </c>
      <c r="H15" s="453"/>
      <c r="I15" s="453"/>
      <c r="J15" s="453"/>
      <c r="K15" s="454"/>
      <c r="L15" s="217" t="s">
        <v>70</v>
      </c>
      <c r="M15" s="29"/>
    </row>
    <row r="16" spans="2:16" ht="55.5" customHeight="1">
      <c r="B16" s="107">
        <v>6.06</v>
      </c>
      <c r="C16" s="449"/>
      <c r="D16" s="450"/>
      <c r="E16" s="451"/>
      <c r="F16" s="289"/>
      <c r="G16" s="452" t="s">
        <v>172</v>
      </c>
      <c r="H16" s="453"/>
      <c r="I16" s="453"/>
      <c r="J16" s="453"/>
      <c r="K16" s="454"/>
      <c r="L16" s="217"/>
      <c r="M16" s="29"/>
    </row>
    <row r="17" spans="2:13" ht="55.5" customHeight="1">
      <c r="B17" s="107">
        <v>6.07</v>
      </c>
      <c r="C17" s="449" t="s">
        <v>169</v>
      </c>
      <c r="D17" s="450"/>
      <c r="E17" s="451"/>
      <c r="F17" s="289"/>
      <c r="G17" s="452" t="s">
        <v>163</v>
      </c>
      <c r="H17" s="453"/>
      <c r="I17" s="453"/>
      <c r="J17" s="453"/>
      <c r="K17" s="454"/>
      <c r="L17" s="217" t="s">
        <v>71</v>
      </c>
      <c r="M17" s="29"/>
    </row>
    <row r="18" spans="2:13" ht="55.5" customHeight="1">
      <c r="B18" s="107">
        <v>6.08</v>
      </c>
      <c r="C18" s="449"/>
      <c r="D18" s="450"/>
      <c r="E18" s="451"/>
      <c r="F18" s="289"/>
      <c r="G18" s="452" t="s">
        <v>171</v>
      </c>
      <c r="H18" s="453"/>
      <c r="I18" s="453"/>
      <c r="J18" s="453"/>
      <c r="K18" s="454"/>
      <c r="L18" s="217"/>
      <c r="M18" s="29"/>
    </row>
    <row r="19" spans="2:13" ht="55.5" customHeight="1">
      <c r="B19" s="107">
        <v>6.09</v>
      </c>
      <c r="C19" s="449" t="s">
        <v>170</v>
      </c>
      <c r="D19" s="450"/>
      <c r="E19" s="451"/>
      <c r="F19" s="289"/>
      <c r="G19" s="452" t="s">
        <v>164</v>
      </c>
      <c r="H19" s="453"/>
      <c r="I19" s="453"/>
      <c r="J19" s="453"/>
      <c r="K19" s="454"/>
      <c r="L19" s="217" t="s">
        <v>72</v>
      </c>
      <c r="M19" s="29"/>
    </row>
    <row r="20" spans="2:13" ht="50.1" customHeight="1">
      <c r="B20" s="107">
        <v>6.1</v>
      </c>
      <c r="C20" s="449"/>
      <c r="D20" s="450"/>
      <c r="E20" s="451"/>
      <c r="F20" s="289"/>
      <c r="G20" s="452" t="s">
        <v>174</v>
      </c>
      <c r="H20" s="453"/>
      <c r="I20" s="453"/>
      <c r="J20" s="453"/>
      <c r="K20" s="454"/>
      <c r="L20" s="217"/>
      <c r="M20" s="29"/>
    </row>
    <row r="21" spans="2:13" ht="50.1" customHeight="1">
      <c r="B21" s="107">
        <v>6.1100000000000101</v>
      </c>
      <c r="C21" s="449" t="s">
        <v>158</v>
      </c>
      <c r="D21" s="450"/>
      <c r="E21" s="451"/>
      <c r="F21" s="289"/>
      <c r="G21" s="452" t="s">
        <v>165</v>
      </c>
      <c r="H21" s="453"/>
      <c r="I21" s="453"/>
      <c r="J21" s="453"/>
      <c r="K21" s="454"/>
      <c r="L21" s="217" t="s">
        <v>72</v>
      </c>
      <c r="M21" s="29"/>
    </row>
    <row r="22" spans="2:13" ht="50.1" customHeight="1">
      <c r="B22" s="107">
        <v>6.1200000000000099</v>
      </c>
      <c r="C22" s="449"/>
      <c r="D22" s="450"/>
      <c r="E22" s="451"/>
      <c r="F22" s="289"/>
      <c r="G22" s="452" t="s">
        <v>176</v>
      </c>
      <c r="H22" s="453"/>
      <c r="I22" s="453"/>
      <c r="J22" s="453"/>
      <c r="K22" s="454"/>
      <c r="L22" s="217"/>
      <c r="M22" s="29"/>
    </row>
    <row r="23" spans="2:13" ht="50.1" customHeight="1">
      <c r="B23" s="107">
        <v>6.1300000000000097</v>
      </c>
      <c r="C23" s="449" t="s">
        <v>159</v>
      </c>
      <c r="D23" s="450"/>
      <c r="E23" s="451"/>
      <c r="F23" s="289"/>
      <c r="G23" s="452" t="s">
        <v>166</v>
      </c>
      <c r="H23" s="453"/>
      <c r="I23" s="453"/>
      <c r="J23" s="453"/>
      <c r="K23" s="454"/>
      <c r="L23" s="217" t="s">
        <v>71</v>
      </c>
      <c r="M23" s="29"/>
    </row>
    <row r="24" spans="2:13" ht="49.5" customHeight="1">
      <c r="B24" s="107">
        <v>6.1400000000000103</v>
      </c>
      <c r="C24" s="449"/>
      <c r="D24" s="450"/>
      <c r="E24" s="451"/>
      <c r="F24" s="289"/>
      <c r="G24" s="452" t="s">
        <v>175</v>
      </c>
      <c r="H24" s="453"/>
      <c r="I24" s="453"/>
      <c r="J24" s="453"/>
      <c r="K24" s="454"/>
      <c r="L24" s="217"/>
      <c r="M24" s="29"/>
    </row>
    <row r="25" spans="2:13" ht="50.1" customHeight="1">
      <c r="B25" s="107">
        <v>6.15</v>
      </c>
      <c r="C25" s="449"/>
      <c r="D25" s="450"/>
      <c r="E25" s="451"/>
      <c r="F25" s="289"/>
      <c r="G25" s="452"/>
      <c r="H25" s="453"/>
      <c r="I25" s="453"/>
      <c r="J25" s="453"/>
      <c r="K25" s="454"/>
      <c r="L25" s="217"/>
      <c r="M25" s="29"/>
    </row>
    <row r="26" spans="2:13" ht="50.1" customHeight="1">
      <c r="B26" s="107">
        <v>6.1600000000000099</v>
      </c>
      <c r="C26" s="449"/>
      <c r="D26" s="450"/>
      <c r="E26" s="451"/>
      <c r="F26" s="289"/>
      <c r="G26" s="452"/>
      <c r="H26" s="453"/>
      <c r="I26" s="453"/>
      <c r="J26" s="453"/>
      <c r="K26" s="454"/>
      <c r="L26" s="217"/>
      <c r="M26" s="29"/>
    </row>
    <row r="27" spans="2:13" ht="50.1" customHeight="1">
      <c r="B27" s="107">
        <v>6.1700000000000097</v>
      </c>
      <c r="C27" s="449"/>
      <c r="D27" s="450"/>
      <c r="E27" s="451"/>
      <c r="F27" s="289"/>
      <c r="G27" s="452"/>
      <c r="H27" s="453"/>
      <c r="I27" s="453"/>
      <c r="J27" s="453"/>
      <c r="K27" s="454"/>
      <c r="L27" s="217"/>
      <c r="M27" s="29"/>
    </row>
    <row r="28" spans="2:13" ht="50.1" customHeight="1">
      <c r="B28" s="107">
        <v>6.1800000000000104</v>
      </c>
      <c r="C28" s="449"/>
      <c r="D28" s="450"/>
      <c r="E28" s="451"/>
      <c r="F28" s="289"/>
      <c r="G28" s="452"/>
      <c r="H28" s="453"/>
      <c r="I28" s="453"/>
      <c r="J28" s="453"/>
      <c r="K28" s="454"/>
      <c r="L28" s="217"/>
      <c r="M28" s="29"/>
    </row>
    <row r="29" spans="2:13" ht="50.1" customHeight="1">
      <c r="B29" s="107">
        <v>6.1900000000000102</v>
      </c>
      <c r="C29" s="449"/>
      <c r="D29" s="450"/>
      <c r="E29" s="451"/>
      <c r="F29" s="289"/>
      <c r="G29" s="452"/>
      <c r="H29" s="453"/>
      <c r="I29" s="453"/>
      <c r="J29" s="453"/>
      <c r="K29" s="454"/>
      <c r="L29" s="217"/>
      <c r="M29" s="29"/>
    </row>
    <row r="30" spans="2:13" ht="13.5" thickBot="1">
      <c r="B30" s="105"/>
      <c r="C30" s="455"/>
      <c r="D30" s="456"/>
      <c r="E30" s="456"/>
      <c r="F30" s="456"/>
      <c r="G30" s="456"/>
      <c r="H30" s="456"/>
      <c r="I30" s="456"/>
      <c r="J30" s="456"/>
      <c r="K30" s="456"/>
      <c r="L30" s="216"/>
      <c r="M30" s="37"/>
    </row>
    <row r="31" spans="2:13" ht="18">
      <c r="F31" s="74"/>
    </row>
    <row r="32" spans="2:13" ht="18">
      <c r="F32" s="74"/>
    </row>
    <row r="33" spans="6:6" ht="18">
      <c r="F33" s="74"/>
    </row>
    <row r="34" spans="6:6" ht="18">
      <c r="F34" s="74"/>
    </row>
    <row r="35" spans="6:6" ht="18">
      <c r="F35" s="74"/>
    </row>
    <row r="36" spans="6:6" ht="18">
      <c r="F36" s="74"/>
    </row>
    <row r="37" spans="6:6" ht="18">
      <c r="F37" s="74"/>
    </row>
    <row r="38" spans="6:6" ht="18">
      <c r="F38" s="74"/>
    </row>
    <row r="39" spans="6:6" ht="18">
      <c r="F39" s="74"/>
    </row>
    <row r="40" spans="6:6" ht="18">
      <c r="F40" s="74"/>
    </row>
    <row r="41" spans="6:6" ht="18">
      <c r="F41" s="74"/>
    </row>
    <row r="42" spans="6:6" ht="18">
      <c r="F42" s="74"/>
    </row>
    <row r="43" spans="6:6" ht="18">
      <c r="F43" s="74"/>
    </row>
    <row r="44" spans="6:6" ht="18">
      <c r="F44" s="74"/>
    </row>
    <row r="45" spans="6:6" ht="18">
      <c r="F45" s="74"/>
    </row>
    <row r="46" spans="6:6" ht="18">
      <c r="F46" s="74"/>
    </row>
    <row r="47" spans="6:6" ht="18">
      <c r="F47" s="74"/>
    </row>
    <row r="48" spans="6:6" ht="18">
      <c r="F48" s="74"/>
    </row>
    <row r="49" spans="6:6" ht="18">
      <c r="F49" s="74"/>
    </row>
    <row r="50" spans="6:6" ht="18">
      <c r="F50" s="74"/>
    </row>
    <row r="51" spans="6:6" ht="18">
      <c r="F51" s="74"/>
    </row>
    <row r="52" spans="6:6" ht="18">
      <c r="F52" s="74"/>
    </row>
    <row r="53" spans="6:6" ht="18">
      <c r="F53" s="74"/>
    </row>
    <row r="54" spans="6:6" ht="18">
      <c r="F54" s="74"/>
    </row>
    <row r="55" spans="6:6" ht="18">
      <c r="F55" s="74"/>
    </row>
    <row r="56" spans="6:6" ht="18">
      <c r="F56" s="74"/>
    </row>
    <row r="57" spans="6:6" ht="18">
      <c r="F57" s="74"/>
    </row>
    <row r="58" spans="6:6" ht="18">
      <c r="F58" s="74"/>
    </row>
    <row r="59" spans="6:6" ht="18">
      <c r="F59" s="74"/>
    </row>
    <row r="60" spans="6:6" ht="18">
      <c r="F60" s="74"/>
    </row>
    <row r="61" spans="6:6" ht="18">
      <c r="F61" s="74"/>
    </row>
    <row r="62" spans="6:6" ht="18">
      <c r="F62" s="74"/>
    </row>
    <row r="63" spans="6:6" ht="18">
      <c r="F63" s="74"/>
    </row>
    <row r="64" spans="6:6" ht="18">
      <c r="F64" s="74"/>
    </row>
    <row r="65" spans="6:6" ht="18">
      <c r="F65" s="74"/>
    </row>
    <row r="66" spans="6:6" ht="18">
      <c r="F66" s="74"/>
    </row>
    <row r="67" spans="6:6" ht="18">
      <c r="F67" s="74"/>
    </row>
    <row r="68" spans="6:6" ht="18">
      <c r="F68" s="74"/>
    </row>
    <row r="69" spans="6:6" ht="18">
      <c r="F69" s="74"/>
    </row>
    <row r="70" spans="6:6" ht="18">
      <c r="F70" s="74"/>
    </row>
    <row r="71" spans="6:6" ht="18">
      <c r="F71" s="74"/>
    </row>
    <row r="72" spans="6:6" ht="18">
      <c r="F72" s="74"/>
    </row>
    <row r="73" spans="6:6" ht="18">
      <c r="F73" s="74"/>
    </row>
    <row r="74" spans="6:6" ht="18">
      <c r="F74" s="74"/>
    </row>
    <row r="75" spans="6:6" ht="18">
      <c r="F75" s="74"/>
    </row>
    <row r="76" spans="6:6" ht="18">
      <c r="F76" s="74"/>
    </row>
    <row r="77" spans="6:6" ht="18">
      <c r="F77" s="74"/>
    </row>
    <row r="78" spans="6:6" ht="18">
      <c r="F78" s="74"/>
    </row>
    <row r="79" spans="6:6" ht="18">
      <c r="F79" s="74"/>
    </row>
    <row r="80" spans="6:6" ht="18">
      <c r="F80" s="74"/>
    </row>
    <row r="81" spans="6:6" ht="18">
      <c r="F81" s="74"/>
    </row>
    <row r="82" spans="6:6" ht="18">
      <c r="F82" s="74"/>
    </row>
    <row r="83" spans="6:6" ht="18">
      <c r="F83" s="74"/>
    </row>
    <row r="84" spans="6:6" ht="18">
      <c r="F84" s="74"/>
    </row>
    <row r="85" spans="6:6" ht="18">
      <c r="F85" s="74"/>
    </row>
    <row r="86" spans="6:6" ht="18">
      <c r="F86" s="74"/>
    </row>
    <row r="87" spans="6:6" ht="18">
      <c r="F87" s="74"/>
    </row>
    <row r="88" spans="6:6" ht="18">
      <c r="F88" s="74"/>
    </row>
    <row r="89" spans="6:6" ht="18">
      <c r="F89" s="74"/>
    </row>
    <row r="90" spans="6:6" ht="18">
      <c r="F90" s="74"/>
    </row>
    <row r="91" spans="6:6" ht="18">
      <c r="F91" s="74"/>
    </row>
    <row r="92" spans="6:6" ht="18">
      <c r="F92" s="74"/>
    </row>
    <row r="93" spans="6:6" ht="18">
      <c r="F93" s="74"/>
    </row>
    <row r="94" spans="6:6" ht="18">
      <c r="F94" s="74"/>
    </row>
    <row r="95" spans="6:6" ht="18">
      <c r="F95" s="74"/>
    </row>
    <row r="96" spans="6:6" ht="18">
      <c r="F96" s="74"/>
    </row>
    <row r="97" spans="6:6" ht="18">
      <c r="F97" s="74"/>
    </row>
    <row r="98" spans="6:6" ht="18">
      <c r="F98" s="74"/>
    </row>
    <row r="99" spans="6:6" ht="18">
      <c r="F99" s="74"/>
    </row>
    <row r="100" spans="6:6" ht="18">
      <c r="F100" s="74"/>
    </row>
    <row r="101" spans="6:6" ht="18">
      <c r="F101" s="74"/>
    </row>
    <row r="102" spans="6:6" ht="18">
      <c r="F102" s="74"/>
    </row>
    <row r="103" spans="6:6" ht="18">
      <c r="F103" s="74"/>
    </row>
    <row r="104" spans="6:6" ht="18">
      <c r="F104" s="74"/>
    </row>
    <row r="105" spans="6:6" ht="18">
      <c r="F105" s="74"/>
    </row>
    <row r="106" spans="6:6" ht="18">
      <c r="F106" s="74"/>
    </row>
    <row r="107" spans="6:6" ht="18">
      <c r="F107" s="74"/>
    </row>
    <row r="108" spans="6:6" ht="18">
      <c r="F108" s="74"/>
    </row>
    <row r="109" spans="6:6" ht="18">
      <c r="F109" s="74"/>
    </row>
    <row r="110" spans="6:6" ht="18">
      <c r="F110" s="74"/>
    </row>
    <row r="111" spans="6:6" ht="18">
      <c r="F111" s="74"/>
    </row>
    <row r="112" spans="6:6" ht="18">
      <c r="F112" s="74"/>
    </row>
    <row r="113" spans="6:6" ht="18">
      <c r="F113" s="74"/>
    </row>
    <row r="114" spans="6:6" ht="18">
      <c r="F114" s="74"/>
    </row>
    <row r="115" spans="6:6" ht="18">
      <c r="F115" s="74"/>
    </row>
    <row r="116" spans="6:6" ht="18">
      <c r="F116" s="74"/>
    </row>
    <row r="117" spans="6:6" ht="18">
      <c r="F117" s="74"/>
    </row>
    <row r="118" spans="6:6" ht="18">
      <c r="F118" s="74"/>
    </row>
    <row r="119" spans="6:6" ht="18">
      <c r="F119" s="74"/>
    </row>
    <row r="120" spans="6:6" ht="18">
      <c r="F120" s="74"/>
    </row>
    <row r="121" spans="6:6" ht="18">
      <c r="F121" s="74"/>
    </row>
    <row r="122" spans="6:6" ht="18">
      <c r="F122" s="74"/>
    </row>
    <row r="123" spans="6:6" ht="18">
      <c r="F123" s="74"/>
    </row>
    <row r="124" spans="6:6" ht="18">
      <c r="F124" s="74"/>
    </row>
    <row r="125" spans="6:6" ht="18">
      <c r="F125" s="74"/>
    </row>
    <row r="126" spans="6:6" ht="18">
      <c r="F126" s="74"/>
    </row>
    <row r="127" spans="6:6" ht="18">
      <c r="F127" s="74"/>
    </row>
    <row r="128" spans="6:6" ht="18">
      <c r="F128" s="74"/>
    </row>
    <row r="129" spans="6:6" ht="18">
      <c r="F129" s="74"/>
    </row>
    <row r="130" spans="6:6" ht="18">
      <c r="F130" s="74"/>
    </row>
    <row r="131" spans="6:6" ht="18">
      <c r="F131" s="74"/>
    </row>
    <row r="132" spans="6:6" ht="18">
      <c r="F132" s="74"/>
    </row>
    <row r="133" spans="6:6" ht="18">
      <c r="F133" s="74"/>
    </row>
    <row r="134" spans="6:6" ht="18">
      <c r="F134" s="74"/>
    </row>
    <row r="135" spans="6:6" ht="18">
      <c r="F135" s="74"/>
    </row>
    <row r="136" spans="6:6" ht="18">
      <c r="F136" s="74"/>
    </row>
    <row r="137" spans="6:6" ht="18">
      <c r="F137" s="74"/>
    </row>
    <row r="138" spans="6:6" ht="18">
      <c r="F138" s="74"/>
    </row>
    <row r="139" spans="6:6" ht="18">
      <c r="F139" s="74"/>
    </row>
    <row r="140" spans="6:6" ht="18">
      <c r="F140" s="74"/>
    </row>
    <row r="141" spans="6:6" ht="18">
      <c r="F141" s="74"/>
    </row>
    <row r="142" spans="6:6" ht="18">
      <c r="F142" s="74"/>
    </row>
    <row r="143" spans="6:6" ht="18">
      <c r="F143" s="74"/>
    </row>
    <row r="144" spans="6:6" ht="18">
      <c r="F144" s="74"/>
    </row>
    <row r="145" spans="6:6" ht="18">
      <c r="F145" s="74"/>
    </row>
    <row r="146" spans="6:6" ht="18">
      <c r="F146" s="74"/>
    </row>
    <row r="147" spans="6:6" ht="18">
      <c r="F147" s="74"/>
    </row>
    <row r="148" spans="6:6" ht="18">
      <c r="F148" s="74"/>
    </row>
    <row r="149" spans="6:6" ht="18">
      <c r="F149" s="74"/>
    </row>
    <row r="150" spans="6:6" ht="18">
      <c r="F150" s="74"/>
    </row>
    <row r="151" spans="6:6" ht="18">
      <c r="F151" s="74"/>
    </row>
    <row r="152" spans="6:6" ht="18">
      <c r="F152" s="74"/>
    </row>
    <row r="153" spans="6:6" ht="18">
      <c r="F153" s="74"/>
    </row>
    <row r="154" spans="6:6" ht="18">
      <c r="F154" s="74"/>
    </row>
    <row r="155" spans="6:6" ht="18">
      <c r="F155" s="74"/>
    </row>
    <row r="156" spans="6:6" ht="18">
      <c r="F156" s="74"/>
    </row>
    <row r="157" spans="6:6" ht="18">
      <c r="F157" s="74"/>
    </row>
    <row r="158" spans="6:6" ht="18">
      <c r="F158" s="74"/>
    </row>
    <row r="159" spans="6:6" ht="18">
      <c r="F159" s="74"/>
    </row>
    <row r="160" spans="6:6" ht="18">
      <c r="F160" s="74"/>
    </row>
    <row r="161" spans="6:6" ht="18">
      <c r="F161" s="74"/>
    </row>
    <row r="162" spans="6:6" ht="18">
      <c r="F162" s="74"/>
    </row>
    <row r="163" spans="6:6" ht="18">
      <c r="F163" s="74"/>
    </row>
    <row r="164" spans="6:6" ht="18">
      <c r="F164" s="74"/>
    </row>
    <row r="165" spans="6:6" ht="18">
      <c r="F165" s="74"/>
    </row>
    <row r="166" spans="6:6" ht="18">
      <c r="F166" s="74"/>
    </row>
    <row r="167" spans="6:6" ht="18">
      <c r="F167" s="74"/>
    </row>
    <row r="168" spans="6:6" ht="18">
      <c r="F168" s="74"/>
    </row>
    <row r="169" spans="6:6" ht="18">
      <c r="F169" s="74"/>
    </row>
    <row r="170" spans="6:6" ht="18">
      <c r="F170" s="74"/>
    </row>
    <row r="171" spans="6:6" ht="18">
      <c r="F171" s="74"/>
    </row>
    <row r="172" spans="6:6" ht="18">
      <c r="F172" s="74"/>
    </row>
    <row r="173" spans="6:6" ht="18">
      <c r="F173" s="74"/>
    </row>
    <row r="174" spans="6:6" ht="18">
      <c r="F174" s="74"/>
    </row>
    <row r="175" spans="6:6" ht="18">
      <c r="F175" s="74"/>
    </row>
    <row r="176" spans="6:6" ht="18">
      <c r="F176" s="74"/>
    </row>
    <row r="177" spans="6:6" ht="18">
      <c r="F177" s="74"/>
    </row>
    <row r="178" spans="6:6" ht="18">
      <c r="F178" s="74"/>
    </row>
    <row r="179" spans="6:6" ht="18">
      <c r="F179" s="74"/>
    </row>
    <row r="180" spans="6:6" ht="18">
      <c r="F180" s="74"/>
    </row>
    <row r="181" spans="6:6" ht="18">
      <c r="F181" s="74"/>
    </row>
    <row r="182" spans="6:6" ht="18">
      <c r="F182" s="74"/>
    </row>
  </sheetData>
  <sheetProtection formatCells="0" formatColumns="0" formatRows="0" insertRows="0"/>
  <mergeCells count="45">
    <mergeCell ref="C17:E17"/>
    <mergeCell ref="G17:K17"/>
    <mergeCell ref="C14:E14"/>
    <mergeCell ref="G14:K14"/>
    <mergeCell ref="C15:E15"/>
    <mergeCell ref="G15:K15"/>
    <mergeCell ref="C16:E16"/>
    <mergeCell ref="G16:K16"/>
    <mergeCell ref="C3:L3"/>
    <mergeCell ref="C4:L4"/>
    <mergeCell ref="C12:E12"/>
    <mergeCell ref="G12:K12"/>
    <mergeCell ref="C13:E13"/>
    <mergeCell ref="G13:K13"/>
    <mergeCell ref="C5:L5"/>
    <mergeCell ref="C8:L8"/>
    <mergeCell ref="C10:E10"/>
    <mergeCell ref="G10:K10"/>
    <mergeCell ref="C11:E11"/>
    <mergeCell ref="G11:K11"/>
    <mergeCell ref="C18:E18"/>
    <mergeCell ref="G18:K18"/>
    <mergeCell ref="C19:E19"/>
    <mergeCell ref="G19:K19"/>
    <mergeCell ref="C20:E20"/>
    <mergeCell ref="G20:K20"/>
    <mergeCell ref="C21:E21"/>
    <mergeCell ref="G21:K21"/>
    <mergeCell ref="C22:E22"/>
    <mergeCell ref="G22:K22"/>
    <mergeCell ref="C23:E23"/>
    <mergeCell ref="G23:K23"/>
    <mergeCell ref="C29:E29"/>
    <mergeCell ref="G29:K29"/>
    <mergeCell ref="C30:K30"/>
    <mergeCell ref="C24:E24"/>
    <mergeCell ref="G24:K24"/>
    <mergeCell ref="C25:E25"/>
    <mergeCell ref="G25:K25"/>
    <mergeCell ref="C26:E26"/>
    <mergeCell ref="G26:K26"/>
    <mergeCell ref="C27:E27"/>
    <mergeCell ref="C28:E28"/>
    <mergeCell ref="G27:K27"/>
    <mergeCell ref="G28:K28"/>
  </mergeCells>
  <conditionalFormatting sqref="L11">
    <cfRule type="cellIs" dxfId="5" priority="4" stopIfTrue="1" operator="equal">
      <formula>$O$10</formula>
    </cfRule>
    <cfRule type="cellIs" dxfId="4" priority="5" stopIfTrue="1" operator="equal">
      <formula>$O$9</formula>
    </cfRule>
    <cfRule type="cellIs" dxfId="3" priority="6" stopIfTrue="1" operator="equal">
      <formula>$O$8</formula>
    </cfRule>
  </conditionalFormatting>
  <conditionalFormatting sqref="L12:L29">
    <cfRule type="cellIs" dxfId="2" priority="1" stopIfTrue="1" operator="equal">
      <formula>$O$10</formula>
    </cfRule>
    <cfRule type="cellIs" dxfId="1" priority="2" stopIfTrue="1" operator="equal">
      <formula>$O$9</formula>
    </cfRule>
    <cfRule type="cellIs" dxfId="0" priority="3" stopIfTrue="1" operator="equal">
      <formula>$O$8</formula>
    </cfRule>
  </conditionalFormatting>
  <dataValidations count="1">
    <dataValidation type="list" allowBlank="1" showInputMessage="1" showErrorMessage="1" sqref="L11:L29">
      <formula1>$O$8:$O$10</formula1>
    </dataValidation>
  </dataValidations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Form 1 - Core RRL</vt:lpstr>
      <vt:lpstr>Form 2 - Efficiencies</vt:lpstr>
      <vt:lpstr>Form 3 - Non-Core RRL</vt:lpstr>
      <vt:lpstr>Form 4 - Capital Investment</vt:lpstr>
      <vt:lpstr>Form 5 - Trajectories</vt:lpstr>
      <vt:lpstr>Form 6 - Assumptions &amp; Risks</vt:lpstr>
      <vt:lpstr>'Form 1 - Core RRL'!Print_Area</vt:lpstr>
      <vt:lpstr>'Form 2 - Efficiencies'!Print_Area</vt:lpstr>
      <vt:lpstr>'Form 3 - Non-Core RRL'!Print_Area</vt:lpstr>
      <vt:lpstr>'Form 4 - Capital Investment'!Print_Area</vt:lpstr>
      <vt:lpstr>'Form 5 - Trajectories'!Print_Area</vt:lpstr>
    </vt:vector>
  </TitlesOfParts>
  <Company>Scottish Executive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z000472</dc:creator>
  <cp:lastModifiedBy>PrenticeC</cp:lastModifiedBy>
  <cp:lastPrinted>2017-01-17T10:08:08Z</cp:lastPrinted>
  <dcterms:created xsi:type="dcterms:W3CDTF">2009-11-03T17:01:44Z</dcterms:created>
  <dcterms:modified xsi:type="dcterms:W3CDTF">2018-03-12T09:38:36Z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ctive-Id">
    <vt:lpwstr>A14424962</vt:lpwstr>
  </property>
  <property fmtid="{D5CDD505-2E9C-101B-9397-08002B2CF9AE}" pid="3" name="Objective-Comment">
    <vt:lpwstr/>
  </property>
  <property fmtid="{D5CDD505-2E9C-101B-9397-08002B2CF9AE}" pid="4" name="Objective-CreationStamp">
    <vt:filetime>2016-06-01T13:40:08Z</vt:filetime>
  </property>
  <property fmtid="{D5CDD505-2E9C-101B-9397-08002B2CF9AE}" pid="5" name="Objective-IsApproved">
    <vt:bool>false</vt:bool>
  </property>
  <property fmtid="{D5CDD505-2E9C-101B-9397-08002B2CF9AE}" pid="6" name="Objective-IsPublished">
    <vt:bool>true</vt:bool>
  </property>
  <property fmtid="{D5CDD505-2E9C-101B-9397-08002B2CF9AE}" pid="7" name="Objective-DatePublished">
    <vt:filetime>2016-06-01T13:40:08Z</vt:filetime>
  </property>
  <property fmtid="{D5CDD505-2E9C-101B-9397-08002B2CF9AE}" pid="8" name="Objective-ModificationStamp">
    <vt:filetime>2016-06-01T13:40:09Z</vt:filetime>
  </property>
  <property fmtid="{D5CDD505-2E9C-101B-9397-08002B2CF9AE}" pid="9" name="Objective-Owner">
    <vt:lpwstr>Peterson, Robert R (U417067)</vt:lpwstr>
  </property>
  <property fmtid="{D5CDD505-2E9C-101B-9397-08002B2CF9AE}" pid="10" name="Objective-Path">
    <vt:lpwstr>Objective Global Folder:SG File Plan:Health, nutrition and care:National Health Service (NHS):NHS management:Advice and policy: NHS management:Analytical: NHS Resilience and Business Management Team: LDP Templates 2016-17: Final Board Submissions: Researc</vt:lpwstr>
  </property>
  <property fmtid="{D5CDD505-2E9C-101B-9397-08002B2CF9AE}" pid="11" name="Objective-Parent">
    <vt:lpwstr>Analytical: NHS Resilience and Business Management Team: LDP Templates 2016-17: Final Board Submissions: Research Analysis: 2015-2020</vt:lpwstr>
  </property>
  <property fmtid="{D5CDD505-2E9C-101B-9397-08002B2CF9AE}" pid="12" name="Objective-State">
    <vt:lpwstr>Published</vt:lpwstr>
  </property>
  <property fmtid="{D5CDD505-2E9C-101B-9397-08002B2CF9AE}" pid="13" name="Objective-Title">
    <vt:lpwstr>Financial Plan - Local Delivery Plan (LDP) - 2016-17 - NHS Dumfries and Galloway - Final Submission - Template</vt:lpwstr>
  </property>
  <property fmtid="{D5CDD505-2E9C-101B-9397-08002B2CF9AE}" pid="14" name="Objective-Version">
    <vt:lpwstr>1.0</vt:lpwstr>
  </property>
  <property fmtid="{D5CDD505-2E9C-101B-9397-08002B2CF9AE}" pid="15" name="Objective-VersionComment">
    <vt:lpwstr>First version</vt:lpwstr>
  </property>
  <property fmtid="{D5CDD505-2E9C-101B-9397-08002B2CF9AE}" pid="16" name="Objective-VersionNumber">
    <vt:i4>1</vt:i4>
  </property>
  <property fmtid="{D5CDD505-2E9C-101B-9397-08002B2CF9AE}" pid="17" name="Objective-FileNumber">
    <vt:lpwstr/>
  </property>
  <property fmtid="{D5CDD505-2E9C-101B-9397-08002B2CF9AE}" pid="18" name="Objective-Classification">
    <vt:lpwstr>[Inherited - OFFICIAL]</vt:lpwstr>
  </property>
  <property fmtid="{D5CDD505-2E9C-101B-9397-08002B2CF9AE}" pid="19" name="Objective-Caveats">
    <vt:lpwstr/>
  </property>
  <property fmtid="{D5CDD505-2E9C-101B-9397-08002B2CF9AE}" pid="20" name="Objective-Date of Original [system]">
    <vt:lpwstr/>
  </property>
  <property fmtid="{D5CDD505-2E9C-101B-9397-08002B2CF9AE}" pid="21" name="Objective-Date Received [system]">
    <vt:lpwstr/>
  </property>
  <property fmtid="{D5CDD505-2E9C-101B-9397-08002B2CF9AE}" pid="22" name="Objective-SG Web Publication - Category [system]">
    <vt:lpwstr/>
  </property>
  <property fmtid="{D5CDD505-2E9C-101B-9397-08002B2CF9AE}" pid="23" name="Objective-SG Web Publication - Category 2 Classification [system]">
    <vt:lpwstr/>
  </property>
  <property fmtid="{D5CDD505-2E9C-101B-9397-08002B2CF9AE}" pid="24" name="SV_QUERY_LIST_4F35BF76-6C0D-4D9B-82B2-816C12CF3733">
    <vt:lpwstr>empty_477D106A-C0D6-4607-AEBD-E2C9D60EA279</vt:lpwstr>
  </property>
</Properties>
</file>