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255" windowWidth="24240" windowHeight="6315" tabRatio="816" activeTab="3"/>
  </bookViews>
  <sheets>
    <sheet name="GJNH" sheetId="1" r:id="rId1"/>
    <sheet name="GJNH Bed Occupancy &amp; Wait List" sheetId="10" r:id="rId2"/>
    <sheet name="GJ Research Institute" sheetId="17" state="hidden" r:id="rId3"/>
    <sheet name="GJ Conference Hotel" sheetId="18" r:id="rId4"/>
    <sheet name="GJ Research Institute " sheetId="19" r:id="rId5"/>
  </sheets>
  <definedNames>
    <definedName name="_xlnm.Print_Area" localSheetId="3">'GJ Conference Hotel'!$A$1:$AE$51</definedName>
    <definedName name="_xlnm.Print_Area" localSheetId="2">'GJ Research Institute'!$A$1:$AE$30</definedName>
    <definedName name="_xlnm.Print_Area" localSheetId="4">'GJ Research Institute '!$A$1:$AE$34</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4">'GJ Research Institute '!$1:$2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AA8" i="1"/>
  <c r="AA10"/>
  <c r="AA88" l="1"/>
  <c r="Z19" i="19"/>
  <c r="W19"/>
  <c r="Z14"/>
  <c r="Z15"/>
  <c r="K14"/>
  <c r="Q14"/>
  <c r="W14"/>
  <c r="T15"/>
  <c r="T14" s="1"/>
  <c r="H16"/>
  <c r="H14" s="1"/>
  <c r="K16"/>
  <c r="N16"/>
  <c r="N14" s="1"/>
  <c r="H19"/>
  <c r="T19"/>
  <c r="K20"/>
  <c r="K19" s="1"/>
  <c r="N20"/>
  <c r="N19" s="1"/>
  <c r="W20"/>
  <c r="H21"/>
  <c r="K21"/>
  <c r="N21"/>
  <c r="T21"/>
  <c r="W21"/>
  <c r="Z21"/>
  <c r="H25"/>
  <c r="I25"/>
  <c r="J25"/>
  <c r="T25"/>
  <c r="U25"/>
  <c r="V25"/>
  <c r="Z23" i="1"/>
  <c r="Z26"/>
  <c r="T26"/>
  <c r="W26"/>
  <c r="Z8"/>
  <c r="Z10"/>
  <c r="Q20" i="19" l="1"/>
  <c r="Q19" s="1"/>
  <c r="Z88" i="1"/>
  <c r="Y88"/>
  <c r="X88"/>
  <c r="Y8" l="1"/>
  <c r="W8"/>
  <c r="X8"/>
  <c r="Y10"/>
  <c r="X10"/>
  <c r="W10" l="1"/>
  <c r="U8"/>
  <c r="W88" l="1"/>
  <c r="T23"/>
  <c r="V10" l="1"/>
  <c r="V88" l="1"/>
  <c r="U10"/>
  <c r="U88" l="1"/>
  <c r="T88" l="1"/>
  <c r="T15" l="1"/>
  <c r="S8"/>
  <c r="T8"/>
  <c r="T10"/>
  <c r="S10"/>
  <c r="Q25" l="1"/>
  <c r="N25"/>
  <c r="K25"/>
  <c r="H25"/>
  <c r="H23"/>
  <c r="G26"/>
  <c r="H26"/>
  <c r="I26"/>
  <c r="K23" s="1"/>
  <c r="S26"/>
  <c r="R10" l="1"/>
  <c r="R26" s="1"/>
  <c r="R8" l="1"/>
  <c r="I88" l="1"/>
  <c r="J88"/>
  <c r="K88"/>
  <c r="L88"/>
  <c r="M88"/>
  <c r="N88"/>
  <c r="O88"/>
  <c r="Q88"/>
  <c r="H88"/>
  <c r="U26" l="1"/>
  <c r="V26"/>
  <c r="W23"/>
  <c r="X26"/>
  <c r="Y26"/>
  <c r="AA26"/>
  <c r="AB26"/>
  <c r="AC26"/>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<sst xmlns="http://schemas.openxmlformats.org/spreadsheetml/2006/main" count="614" uniqueCount="268">
  <si>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</si>
  <si>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</si>
  <si>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</si>
  <si>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</si>
  <si>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</si>
  <si>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</si>
  <si>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</si>
  <si>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</si>
  <si>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</si>
  <si>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</si>
  <si>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</si>
  <si>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</si>
  <si>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</si>
  <si>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</si>
  <si>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</si>
  <si>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</si>
  <si>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</si>
  <si>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</si>
  <si>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</si>
  <si>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</si>
  <si>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</si>
  <si>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</si>
  <si>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</si>
  <si>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</si>
  <si>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</si>
  <si>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</si>
  <si>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</si>
  <si>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</si>
  <si>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</si>
  <si>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</si>
  <si>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</si>
  <si>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</si>
  <si>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</si>
  <si>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</si>
  <si>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</si>
  <si>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</si>
  <si>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</si>
  <si>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</si>
  <si>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</si>
  <si>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</si>
  <si>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</si>
  <si>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</si>
  <si>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</si>
  <si>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</si>
  <si>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</si>
  <si>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</si>
  <si>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</si>
  <si>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</si>
  <si>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</si>
  <si>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</si>
  <si>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</si>
  <si>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</si>
  <si>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</si>
  <si>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</si>
  <si>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</si>
  <si>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</si>
  <si>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</si>
  <si>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</si>
  <si>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</si>
  <si>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</si>
  <si>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</si>
  <si>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</si>
  <si>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</si>
  <si>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</si>
  <si>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</si>
  <si>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</si>
  <si>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</si>
  <si>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</si>
  <si>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</si>
  <si>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</si>
  <si>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</si>
  <si>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</si>
  <si>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</si>
  <si>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</si>
  <si>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</si>
  <si>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</si>
  <si>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</si>
  <si>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</si>
  <si>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</si>
  <si>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</si>
  <si>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</si>
  <si>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</si>
  <si>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</si>
  <si>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</si>
  <si>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</si>
  <si>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</si>
  <si>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</si>
  <si>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</si>
  <si>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</si>
  <si>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</si>
  <si>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</si>
  <si>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</si>
  <si>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</si>
  <si>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</si>
  <si>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</si>
  <si>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</si>
  <si>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</si>
  <si>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</si>
  <si>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</si>
  <si>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</si>
  <si>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</si>
  <si>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</si>
  <si>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</si>
  <si>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</si>
  <si>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</si>
  <si>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</si>
  <si>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</si>
  <si>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</si>
  <si>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</si>
  <si>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</si>
  <si>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</si>
  <si>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</si>
  <si>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</si>
  <si>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</si>
  <si>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</si>
  <si>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</si>
  <si>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</si>
  <si>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</si>
  <si>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</si>
  <si>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</si>
  <si>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</si>
  <si>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</si>
  <si>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</si>
  <si>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</si>
  <si>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</si>
  <si>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</si>
  <si>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</si>
  <si>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</si>
  <si>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</si>
  <si>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</si>
  <si>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</si>
  <si>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</si>
  <si>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</si>
  <si>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</si>
  <si>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</si>
  <si>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</si>
  <si>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</si>
  <si>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</si>
  <si>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</si>
  <si>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</si>
  <si>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</si>
  <si>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</si>
  <si>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</si>
  <si>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</si>
  <si>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</si>
  <si>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</si>
  <si>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</si>
  <si>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</si>
  <si>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</si>
  <si>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</si>
  <si>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</si>
  <si>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</si>
  <si>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</si>
  <si>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</si>
  <si>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</si>
  <si>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</si>
  <si>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</si>
  <si>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</si>
  <si>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</si>
  <si>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</si>
  <si>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</si>
  <si>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</si>
  <si>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</si>
  <si>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</si>
  <si>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</si>
  <si>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</si>
  <si>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</si>
  <si>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</si>
  <si>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</si>
  <si>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</si>
  <si>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</si>
  <si>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</si>
  <si>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</si>
  <si>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ACUTE WARD BED OCCUPANCY</t>
  </si>
  <si>
    <t>1.6.1</t>
  </si>
  <si>
    <t>1.6.3</t>
  </si>
  <si>
    <t>Stage 1 complaints responded to within 5 working days measured as a percentage of the complaints received</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</si>
  <si>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</si>
  <si>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</si>
  <si>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</si>
  <si>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</si>
  <si>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Monthly</t>
  </si>
  <si>
    <t>Quarterly</t>
  </si>
  <si>
    <t>≤0.02% = Green         
0.03% = Amber                
 ≥0.04% = Red</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</si>
  <si>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</si>
  <si>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</si>
  <si>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</si>
  <si>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</si>
  <si>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</si>
  <si>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</si>
  <si>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</si>
  <si>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r>
      <t xml:space="preserve">Waiting List Audit
</t>
    </r>
    <r>
      <rPr>
        <sz val="11"/>
        <rFont val="Arial"/>
        <family val="2"/>
      </rPr>
      <t>Audit of hospital patient administration system to sample 15 patients across all clinical specialties verifying compliance with Treatment Time Guarantee (TTG) requirements</t>
    </r>
  </si>
  <si>
    <r>
      <t xml:space="preserve">Medical Appraisal of relevant doctors in 2017/18 with completed appraisal interview 
</t>
    </r>
    <r>
      <rPr>
        <sz val="11"/>
        <color theme="1"/>
        <rFont val="Arial"/>
        <family val="2"/>
      </rPr>
      <t xml:space="preserve">Completed appraisals interviews to date, does not confirm Form 4 sign off  with trajectory:
July 17 - 30%        Nov 17 - 60%
Mar 18 - 100%
</t>
    </r>
  </si>
  <si>
    <r>
      <rPr>
        <b/>
        <sz val="11"/>
        <color theme="1"/>
        <rFont val="Arial"/>
        <family val="2"/>
      </rPr>
      <t xml:space="preserve">Medical Appraisal of relevant doctors in year 2017/18 with completed Form 4 </t>
    </r>
    <r>
      <rPr>
        <sz val="11"/>
        <color theme="1"/>
        <rFont val="Arial"/>
        <family val="2"/>
      </rPr>
      <t xml:space="preserve">
Completed appraisal interviews and Form 4 sign off with trajectory:
July 17 - 30%        Nov 17 - 60%
Mar 18 - 100%</t>
    </r>
  </si>
  <si>
    <t>NA</t>
  </si>
  <si>
    <t>No complaints</t>
  </si>
  <si>
    <t>4</t>
  </si>
  <si>
    <t>3</t>
  </si>
  <si>
    <t xml:space="preserve">Five complaints were upheld for quarter three. </t>
  </si>
  <si>
    <t>KSF completion was 90% as of 31 January 18. Use of the KSF system was suspended from 1 Feb 18 to allow for a migration to the new TURAS system which will host PDR information.</t>
  </si>
  <si>
    <t xml:space="preserve">The gap between planned and actual year to date performance stayed within an acceptable variance at -4.0% with 13,211 procedures performed against a target of 13,765. </t>
  </si>
  <si>
    <t>There were three events reported between 1 October 17 and 31 December 17 that were escalated to RCA review.</t>
  </si>
  <si>
    <t>Bed occupancy for NSD was on target for December and January.</t>
  </si>
  <si>
    <t>Ward 2 East occupancy reduced by 18.8% between November and December, despite remaining below target January has seen a 9.4% increase on the December figure.</t>
  </si>
  <si>
    <t>Bed occupancy in ICU1 decreased by 25% between November and December. There was a recovery of 13% in January compared to the December figure.</t>
  </si>
  <si>
    <t>Bed occupancy within HDU3 fell within the target range for January, for the first time since July 17.</t>
  </si>
  <si>
    <t>ICU2's occupancy levels followed ICU1s pattern, but with a much smaller drop in occupancy between November and December. This was followed by a comparable increase of around 13% between December and January .</t>
  </si>
  <si>
    <t>Bed occupancy in HDU2 decreased by 6% from November to December, the declining occupancy continued into January with a 4% decrease compared to December. This brought the occupancy to 0.4% below the "green" occupancy range.</t>
  </si>
  <si>
    <t>Ward 3 East appears to have a relatively stable bed occupancy rate fluctuating around the 80% mark since October.</t>
  </si>
  <si>
    <t>This key performance indicator will be reported on at the April meeting of the Performance and Planning Committee.</t>
  </si>
  <si>
    <r>
      <t xml:space="preserve">National Waiting Times actual activity vs. target activity for inpatient &amp; day cases (adjusted for complexity)
</t>
    </r>
    <r>
      <rPr>
        <sz val="11"/>
        <rFont val="Arial"/>
        <family val="2"/>
      </rPr>
      <t>% variance against target year to date</t>
    </r>
  </si>
  <si>
    <t>3 West, like other units, saw a reduction in occupancy in December followed by a slight increase in the January rate.</t>
  </si>
  <si>
    <t>Ward 2 West appears to have a relatively stable bed occupancy rate fluctuating around the 80% mark for November, December and January. It was the only ward to see an increase in occupancy rates between November and December.</t>
  </si>
  <si>
    <t xml:space="preserve">The Board delivered the nine week waiting times target for outpatients in January. </t>
  </si>
  <si>
    <t xml:space="preserve">Delivery of inpatient and day cases within Cardiac Surgery and Cardiology continued to face challenges with Cardiac Surgery reporting a performance of 38.5% against the nine week target during January while Cardiology reported at 52.5%. </t>
  </si>
  <si>
    <t>Conference Hotel sickness absence saw a continued  increase in December and January but remains low and well within target.</t>
  </si>
  <si>
    <t>KSF levels for January were reported at 92%, well above the 80% target. Use of the KSF system was suspended from 1 Feb 18 to allow for a migration to the new TURAS system which will host PDR information.</t>
  </si>
  <si>
    <r>
      <rPr>
        <b/>
        <sz val="11"/>
        <color theme="1"/>
        <rFont val="Arial"/>
        <family val="2"/>
      </rPr>
      <t>% Occupancy within the Clinical Research Facility</t>
    </r>
    <r>
      <rPr>
        <sz val="11"/>
        <color theme="1"/>
        <rFont val="Arial"/>
        <family val="2"/>
      </rPr>
      <t xml:space="preserve">
Number of hours used divided by number of available hours
Target = 80%  (5 day occupancy)</t>
    </r>
  </si>
  <si>
    <r>
      <t xml:space="preserve">% Occupancy within the Clinical Skills Centre
</t>
    </r>
    <r>
      <rPr>
        <sz val="11"/>
        <color theme="1"/>
        <rFont val="Arial"/>
        <family val="2"/>
      </rPr>
      <t>Number of hours used divided by number of available hours</t>
    </r>
    <r>
      <rPr>
        <b/>
        <sz val="11"/>
        <color theme="1"/>
        <rFont val="Arial"/>
        <family val="2"/>
      </rPr>
      <t xml:space="preserve">
</t>
    </r>
    <r>
      <rPr>
        <sz val="11"/>
        <color theme="1"/>
        <rFont val="Arial"/>
        <family val="2"/>
      </rPr>
      <t>Target = 75%  (5 day occupancy)</t>
    </r>
  </si>
  <si>
    <r>
      <t xml:space="preserve">OPERATIONAL GOVERNANCE: </t>
    </r>
    <r>
      <rPr>
        <b/>
        <sz val="11"/>
        <color theme="1"/>
        <rFont val="Arial"/>
        <family val="2"/>
      </rPr>
      <t>We are operationally effective and deliver a value for money service</t>
    </r>
  </si>
  <si>
    <t>Target line</t>
  </si>
  <si>
    <t>Expected</t>
  </si>
  <si>
    <r>
      <t xml:space="preserve">Training room associated income 
</t>
    </r>
    <r>
      <rPr>
        <sz val="11"/>
        <color theme="1"/>
        <rFont val="Arial"/>
        <family val="2"/>
      </rPr>
      <t>Income received by the GJRI / Conference Hotel through marketing of the Centre
Target = £180,000 for 2017/18</t>
    </r>
  </si>
  <si>
    <r>
      <rPr>
        <b/>
        <sz val="11"/>
        <color theme="1"/>
        <rFont val="Arial"/>
        <family val="2"/>
      </rPr>
      <t xml:space="preserve">Research income 
</t>
    </r>
    <r>
      <rPr>
        <sz val="11"/>
        <color theme="1"/>
        <rFont val="Arial"/>
        <family val="2"/>
      </rPr>
      <t>Year to date variance against target for income received via commercial and non-commercial research
Target = £1m for 2017/18</t>
    </r>
  </si>
  <si>
    <r>
      <t>FINANCIAL GOVERNANCE:</t>
    </r>
    <r>
      <rPr>
        <b/>
        <sz val="12"/>
        <color theme="1"/>
        <rFont val="Arial"/>
        <family val="2"/>
      </rPr>
      <t xml:space="preserve"> Ensure delivery of service within agreed resources</t>
    </r>
  </si>
  <si>
    <t>Below 85% = red
Above 85% = green</t>
  </si>
  <si>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85% of studies recruiting 100% or greater of target</t>
    </r>
  </si>
  <si>
    <r>
      <rPr>
        <b/>
        <sz val="11"/>
        <color theme="1"/>
        <rFont val="Arial"/>
        <family val="2"/>
      </rPr>
      <t>Approval time for research projects</t>
    </r>
    <r>
      <rPr>
        <sz val="11"/>
        <color theme="1"/>
        <rFont val="Arial"/>
        <family val="2"/>
      </rPr>
      <t xml:space="preserve">
Days from receipt of a complete document set to approval
Target = 80% of approvals within 30 calendar days</t>
    </r>
  </si>
  <si>
    <t>≥8  = Green                
6-7 = Amber           
≤5 = Red</t>
  </si>
  <si>
    <r>
      <rPr>
        <b/>
        <sz val="11"/>
        <color theme="1"/>
        <rFont val="Arial"/>
        <family val="2"/>
      </rPr>
      <t>Total number of new research projects approved in quarter</t>
    </r>
    <r>
      <rPr>
        <sz val="11"/>
        <color theme="1"/>
        <rFont val="Arial"/>
        <family val="2"/>
      </rPr>
      <t xml:space="preserve">
Maintain at 8 projects per quarter</t>
    </r>
  </si>
  <si>
    <r>
      <t xml:space="preserve">RESEARCH GOVERNANCE: </t>
    </r>
    <r>
      <rPr>
        <b/>
        <sz val="12"/>
        <color theme="1"/>
        <rFont val="Arial"/>
        <family val="2"/>
      </rPr>
      <t>Deliver a research governance service which is safe and effective, supported by the organisations clinical governance and risk management activities.</t>
    </r>
  </si>
  <si>
    <r>
      <t xml:space="preserve">                 Trend April 16 - March 18
Key:   </t>
    </r>
    <r>
      <rPr>
        <b/>
        <sz val="14"/>
        <color rgb="FF0070C0"/>
        <rFont val="Arial"/>
        <family val="2"/>
      </rPr>
      <t>_______</t>
    </r>
    <r>
      <rPr>
        <b/>
        <sz val="14"/>
        <color theme="1"/>
        <rFont val="Arial"/>
        <family val="2"/>
      </rPr>
      <t xml:space="preserve"> Actual
           </t>
    </r>
    <r>
      <rPr>
        <b/>
        <sz val="14"/>
        <color rgb="FF00B050"/>
        <rFont val="Arial"/>
        <family val="2"/>
      </rPr>
      <t>_______</t>
    </r>
    <r>
      <rPr>
        <b/>
        <sz val="14"/>
        <color theme="1"/>
        <rFont val="Arial"/>
        <family val="2"/>
      </rPr>
      <t xml:space="preserve"> Target</t>
    </r>
  </si>
  <si>
    <t>A total of six Stage 1 complaints were received in January, of these five were responded to within five working days. One exceeded the 5 day target as the relevant manager was offsite and could not sign off the response.</t>
  </si>
  <si>
    <t>All complaints received in January were responded to within 20 days. In December one complaint was not responded to until day 22, this was due to additional information being required and annual leave delaying the completion of the draft response.</t>
  </si>
  <si>
    <t>January in month loss stood at £9k against a target of £42k loss.  The year to date target for January was £405k with the actual figure being £233k.</t>
  </si>
  <si>
    <t xml:space="preserve">The gap between target and actual year to date income increaseed in December with January showing an improvement. At the end of January income of £3.968m had been delivered against a target of £4.352m. </t>
  </si>
  <si>
    <t xml:space="preserve">Room occupancy reduced in December and January as expected. With January's occupancy level being 6% above levels budgeted for the month. </t>
  </si>
  <si>
    <t>Conference day spend fell in December but increased in January to the highest level recorded in this scorecard period.</t>
  </si>
  <si>
    <t>The proportion of NHS and Public Sector business has remained stable and close to the target rate of 55%.</t>
  </si>
  <si>
    <t>Patient bedroom sales were over budget during January with 818 bedroom nights used against a target of 730. The year to date position is slightly ahead  with 7313 rooms used (103 ahead).</t>
  </si>
  <si>
    <t xml:space="preserve">Nine research projects were approved during the third quarter. These covered a variety of specialties including Orthopaedics, Cardiology, Cardiac Surgery, Advanced Heart Failure, Physiotherapy and Anaesthetics. </t>
  </si>
  <si>
    <t>All research projects were approved within the 30 day target with an average approval time of three days.</t>
  </si>
  <si>
    <t>Income in Quarter 3 was £32k against a target of £45k, which is 72% of the income target for the quarter.</t>
  </si>
  <si>
    <t xml:space="preserve">During Quarter 3 72% occupancy was recorded within the clinical skills centre. This equates to 180 events. An additional 19 training days were booked into the Hotel during this period. </t>
  </si>
  <si>
    <t>A total of 195 patient visits and 13 project auditor visits took place during Quarter 3 resulting in occupancy of 62%, an increase of 2% since Quarter 2 which has pushed the figure from being classified as"red"  to "amber".</t>
  </si>
  <si>
    <t>One MDαT® event was held in Quarter 3. While this is below the quarterly target of two, it is of note that the year to date position of four events is an improvement on performance in 2016/17 during which only one event had been held by this point in the year.</t>
  </si>
  <si>
    <t>December Cancer MMI report indicated that 95.5% of GJNH cancer patients were treated within 31 days. Local figures indicate that this figure should be 100%. The data is being corrected by the referring site (GGC) and an updated report will be run by GJ information team to confirm that the update has taken place and the figure is correctly reported.</t>
  </si>
  <si>
    <t>The number of patients who have breached TTG has risen over December and January with all breaching patients being either Cardiology (32 patients) or Cardiac Surgery (31 patients).</t>
  </si>
  <si>
    <t>Month 10 was managed within the agreed forecast capital plan.</t>
  </si>
  <si>
    <t>At month ten total efficiency savings delivered were £3.93m against an LDP target of £3.64m, reporting £300k favourable performance against plan at this stage. It is forecast that we will achieve the £4.5m annual efficiency savings target for 2017/18.</t>
  </si>
  <si>
    <t>Month 10 reported a small surplus of £6k on core position and a total surplus of £80k for core and non-core.</t>
  </si>
  <si>
    <t>Two complaints were received in January</t>
  </si>
  <si>
    <t>100% of complaints for January were responded to within 20 days</t>
  </si>
  <si>
    <t xml:space="preserve">January's sickness absence rate has decreased slightly compared to December, however is still above the 4% target. Local reporting indicated the main reason for sickness absence in  December in three of the four Divisions, was "cold, cough, flu - influenza" representing over 23% of overall absence.  </t>
  </si>
  <si>
    <t>January's TTG Waiting List Audit identified no exceptions.</t>
  </si>
  <si>
    <t>There were 69 nurses due to pay their fees in February, of which 19 were also due to revalidate. All fees have been paid and revalidations completed.</t>
  </si>
  <si>
    <t xml:space="preserve">Job plans are not due to be reported on until the April meeting, however the position as of 28 Feb 18 was that two consultants (14%) had signed off job plans, with an additional six (43%) in the process of signing off their job plans. Six consultants (43%) are still at the initial discussion stage. </t>
  </si>
  <si>
    <t>Job plans are not due to be reported on until the April meeting, however the position as of 28 Feb 18 was that no SAS Doctors had signed off job plans. Four (67%) were at first discussion stages with the remaining 33% in the process of signing off.</t>
  </si>
  <si>
    <t>Job plans are not due to be reported on until the April meeting, however the position as of 28 Feb 18 was that no Surgical Consultants had signed off job plans. However, 43  (68%) were in the process of being signed off with the remaining 20 (32%) at discussion stages.</t>
  </si>
  <si>
    <t xml:space="preserve">Conference room occupancy decreased as expected in December and January. Despite falling below the monthly target the utilisation rate was 14% above the levels budgeted for the month. </t>
  </si>
  <si>
    <t>Cardiology bed occupancy appeared to fall during December before recovering slightly in  January. It has been identified that the process for the closure of beds may not have been followed in full and an investigation is being undertaken to identify if the figures are correct.</t>
  </si>
  <si>
    <t xml:space="preserve">Medical Appraisal perforance is not due to be reported on until the April meeting, however the position as of 28 Feb 18 was that 60 doctors (out of 116 needing to complete the process) had completed the interview process and Form 4. </t>
  </si>
  <si>
    <t xml:space="preserve">Medical Appraisal performance is not due to be reported on until the April meeting, however the position as of 28 Feb 18 was that 60 doctors (out of 116 needing to complete the process) had completed the interview process and Form 4. </t>
  </si>
  <si>
    <t>Acute occupancy for December and January reduced compared to the two previous months. The reported occupancy levels are currently being investigated as there is a belief that actual occupancy levels are higher and that the process regarding bed closures on Trakcare may not be followed in full.</t>
  </si>
  <si>
    <t>The figure of 25% of projects with 100% recruitment for quarter 3 is down to the nature of the projects that closed during the period. Competitive recruitment processes means that if other research institutions fill the quota of participants it is not possible for GJRI to meet the target set by the Chief Scientist Office.</t>
  </si>
  <si>
    <t xml:space="preserve">Year to date research income at the end of Quarter three was 100k ahead of target.  This is split with £394k from commercial research, £179k from non- commercial research and £277k CSO income. </t>
  </si>
  <si>
    <t>Three Stage 2 complaints were received in January, this KPI remains in the green range, with the number of complaints remaining at three.</t>
  </si>
  <si>
    <t xml:space="preserve">As of the end of January 24,897 procedures had been delivered against a target of 24,177 (3% ahead). During January 73 cases were seen above the planned numbers of  2,693 (2.7% ahead for the month). </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</si>
</sst>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5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
      <sz val="8.6"/>
      <name val="Arial"/>
      <family val="2"/>
    </font>
    <font>
      <sz val="8"/>
      <name val="Arial"/>
      <family val="2"/>
    </font>
    <font>
      <b/>
      <sz val="10"/>
      <color theme="1"/>
      <name val="Arial"/>
      <family val="2"/>
    </font>
    <font>
      <b/>
      <sz val="12"/>
      <color theme="1"/>
      <name val="Arial"/>
      <family val="2"/>
    </font>
    <font>
      <sz val="12"/>
      <color theme="1"/>
      <name val="Wingdings"/>
      <charset val="2"/>
    </font>
    <font>
      <b/>
      <sz val="14"/>
      <color theme="1"/>
      <name val="Arial"/>
      <family val="2"/>
    </font>
    <font>
      <b/>
      <sz val="9"/>
      <color theme="1"/>
      <name val="Arial"/>
      <family val="2"/>
    </font>
    <font>
      <b/>
      <sz val="14"/>
      <color rgb="FF00B050"/>
      <name val="Arial"/>
      <family val="2"/>
    </font>
  </fonts>
  <fills count="16">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8">
    <xf numFmtId="0" fontId="0" fillId="0" borderId="0"/>
    <xf numFmtId="0" fontId="6" fillId="0" borderId="0"/>
    <xf numFmtId="9" fontId="4" fillId="0" borderId="0" applyFont="0" applyFill="0" applyBorder="0" applyAlignment="0" applyProtection="0"/>
    <xf numFmtId="0" fontId="19" fillId="0" borderId="0" applyNumberFormat="0" applyFill="0" applyBorder="0" applyAlignment="0" applyProtection="0">
      <alignment vertical="top"/>
      <protection locked="0"/>
    </xf>
    <xf numFmtId="0" fontId="4" fillId="0" borderId="0"/>
    <xf numFmtId="9" fontId="3"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cellStyleXfs>
  <cellXfs count="918">
    <xf numFmtId="0" fontId="0" fillId="0" borderId="0" xfId="0"/>
    <xf numFmtId="0" fontId="6" fillId="0" borderId="0" xfId="0" applyFont="1" applyFill="1" applyBorder="1"/>
    <xf numFmtId="0" fontId="6" fillId="0" borderId="0" xfId="0" applyFont="1" applyFill="1" applyBorder="1" applyAlignment="1">
      <alignment vertical="center"/>
    </xf>
    <xf numFmtId="0" fontId="5" fillId="0" borderId="0" xfId="0" applyFont="1" applyFill="1" applyBorder="1" applyAlignment="1">
      <alignment horizontal="center"/>
    </xf>
    <xf numFmtId="0" fontId="8" fillId="0" borderId="0" xfId="0" applyNumberFormat="1" applyFont="1" applyFill="1" applyBorder="1" applyAlignment="1">
      <alignment horizontal="center" vertical="center"/>
    </xf>
    <xf numFmtId="0" fontId="15" fillId="4"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0" xfId="0" applyFont="1" applyBorder="1" applyAlignment="1">
      <alignment horizontal="center" vertical="center" wrapText="1"/>
    </xf>
    <xf numFmtId="0" fontId="9" fillId="3" borderId="1" xfId="0" applyNumberFormat="1" applyFont="1" applyFill="1" applyBorder="1" applyAlignment="1">
      <alignment horizontal="center" vertical="center"/>
    </xf>
    <xf numFmtId="0" fontId="10" fillId="0" borderId="0" xfId="0" applyFont="1" applyAlignment="1">
      <alignment wrapText="1"/>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NumberFormat="1" applyFont="1" applyFill="1" applyBorder="1" applyAlignment="1">
      <alignment horizontal="center" vertical="center"/>
    </xf>
    <xf numFmtId="9" fontId="9" fillId="0" borderId="3"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wrapText="1"/>
    </xf>
    <xf numFmtId="10" fontId="9" fillId="0" borderId="3"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xf>
    <xf numFmtId="0" fontId="9" fillId="3" borderId="12" xfId="0" applyNumberFormat="1" applyFont="1" applyFill="1" applyBorder="1" applyAlignment="1">
      <alignment horizontal="center" vertical="center"/>
    </xf>
    <xf numFmtId="0" fontId="6" fillId="0" borderId="0" xfId="0" applyFont="1" applyFill="1" applyBorder="1" applyAlignment="1">
      <alignment horizontal="left" vertical="top"/>
    </xf>
    <xf numFmtId="17" fontId="5" fillId="3" borderId="12"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xf numFmtId="0" fontId="7"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5" fillId="3" borderId="23" xfId="0" applyFont="1" applyFill="1" applyBorder="1" applyAlignment="1">
      <alignment horizontal="center" vertical="center" wrapText="1"/>
    </xf>
    <xf numFmtId="17" fontId="5" fillId="3" borderId="24" xfId="0" applyNumberFormat="1" applyFont="1" applyFill="1" applyBorder="1" applyAlignment="1">
      <alignment horizontal="center" vertical="center" wrapText="1"/>
    </xf>
    <xf numFmtId="0" fontId="20" fillId="0" borderId="0" xfId="0" applyFont="1" applyFill="1" applyBorder="1"/>
    <xf numFmtId="164" fontId="9" fillId="0" borderId="3" xfId="2"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9" fillId="2" borderId="2" xfId="0" applyFont="1" applyFill="1" applyBorder="1" applyAlignment="1">
      <alignment horizontal="left" vertical="center" wrapText="1"/>
    </xf>
    <xf numFmtId="0" fontId="11" fillId="0" borderId="0" xfId="0" applyFont="1" applyBorder="1" applyAlignment="1">
      <alignment horizontal="center" vertical="center" wrapText="1"/>
    </xf>
    <xf numFmtId="17" fontId="9" fillId="2" borderId="2"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0" fontId="10" fillId="7" borderId="2" xfId="0" applyFont="1" applyFill="1" applyBorder="1" applyAlignment="1">
      <alignment horizontal="left" vertical="top" wrapText="1"/>
    </xf>
    <xf numFmtId="0" fontId="20" fillId="8" borderId="3" xfId="0" applyFont="1" applyFill="1" applyBorder="1"/>
    <xf numFmtId="0" fontId="15" fillId="0" borderId="0" xfId="0"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164"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0" fontId="9" fillId="0" borderId="11" xfId="0" applyNumberFormat="1" applyFont="1" applyFill="1" applyBorder="1" applyAlignment="1">
      <alignment horizontal="center" vertical="center" wrapText="1"/>
    </xf>
    <xf numFmtId="10" fontId="9" fillId="0" borderId="12" xfId="0" applyNumberFormat="1" applyFont="1" applyFill="1" applyBorder="1" applyAlignment="1">
      <alignment horizontal="center" vertical="center" wrapText="1"/>
    </xf>
    <xf numFmtId="10" fontId="9" fillId="0" borderId="13" xfId="0" applyNumberFormat="1" applyFont="1" applyFill="1" applyBorder="1" applyAlignment="1">
      <alignment horizontal="center" vertical="center" wrapText="1"/>
    </xf>
    <xf numFmtId="10" fontId="9" fillId="0" borderId="5" xfId="0" applyNumberFormat="1" applyFont="1" applyFill="1" applyBorder="1" applyAlignment="1">
      <alignment horizontal="center" vertical="center" wrapText="1"/>
    </xf>
    <xf numFmtId="17" fontId="9" fillId="3"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3" borderId="1"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0" fontId="6" fillId="0" borderId="0" xfId="0" applyFont="1" applyFill="1" applyBorder="1" applyAlignment="1">
      <alignment horizontal="center"/>
    </xf>
    <xf numFmtId="0" fontId="17" fillId="0" borderId="0" xfId="0" applyFont="1" applyAlignment="1">
      <alignment horizontal="center"/>
    </xf>
    <xf numFmtId="0" fontId="6" fillId="0" borderId="0" xfId="0" applyNumberFormat="1" applyFont="1" applyFill="1" applyBorder="1" applyAlignment="1">
      <alignment horizontal="center"/>
    </xf>
    <xf numFmtId="17" fontId="9" fillId="0" borderId="1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10" fontId="9" fillId="0" borderId="1" xfId="0" applyNumberFormat="1" applyFont="1" applyFill="1" applyBorder="1" applyAlignment="1">
      <alignment horizontal="center" vertical="center" wrapText="1"/>
    </xf>
    <xf numFmtId="10" fontId="9" fillId="3" borderId="1" xfId="0" applyNumberFormat="1" applyFont="1" applyFill="1" applyBorder="1" applyAlignment="1">
      <alignment horizontal="center" vertical="center"/>
    </xf>
    <xf numFmtId="10" fontId="9" fillId="3" borderId="3" xfId="0" applyNumberFormat="1" applyFont="1" applyFill="1" applyBorder="1" applyAlignment="1">
      <alignment horizontal="center" vertical="center" wrapText="1"/>
    </xf>
    <xf numFmtId="10" fontId="9" fillId="3" borderId="3" xfId="0" applyNumberFormat="1" applyFont="1" applyFill="1" applyBorder="1" applyAlignment="1">
      <alignment horizontal="center" vertical="center"/>
    </xf>
    <xf numFmtId="17" fontId="9" fillId="9" borderId="15" xfId="0" applyNumberFormat="1" applyFont="1" applyFill="1" applyBorder="1" applyAlignment="1">
      <alignment horizontal="center" vertical="center" wrapText="1"/>
    </xf>
    <xf numFmtId="17" fontId="9" fillId="9" borderId="2" xfId="0" applyNumberFormat="1" applyFont="1" applyFill="1" applyBorder="1" applyAlignment="1">
      <alignment horizontal="center" vertical="center" wrapText="1"/>
    </xf>
    <xf numFmtId="0" fontId="0" fillId="0" borderId="8" xfId="0" applyBorder="1" applyAlignment="1">
      <alignment vertical="center"/>
    </xf>
    <xf numFmtId="0" fontId="8" fillId="0" borderId="0" xfId="0" applyNumberFormat="1" applyFont="1" applyFill="1" applyBorder="1" applyAlignment="1">
      <alignment horizontal="center" vertical="center"/>
    </xf>
    <xf numFmtId="0" fontId="10" fillId="3" borderId="9" xfId="0" applyFont="1" applyFill="1" applyBorder="1" applyAlignment="1">
      <alignment horizontal="left" vertical="top" wrapText="1"/>
    </xf>
    <xf numFmtId="0" fontId="15" fillId="5" borderId="1" xfId="0" applyFont="1" applyFill="1" applyBorder="1" applyAlignment="1">
      <alignment horizontal="left" vertical="center" wrapText="1"/>
    </xf>
    <xf numFmtId="0" fontId="11" fillId="8" borderId="0"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5" fillId="8" borderId="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3" fillId="0" borderId="15" xfId="0" applyFont="1" applyFill="1" applyBorder="1" applyAlignment="1">
      <alignment vertical="center"/>
    </xf>
    <xf numFmtId="0" fontId="6" fillId="0" borderId="6" xfId="0" applyFont="1" applyFill="1" applyBorder="1" applyAlignment="1">
      <alignment horizontal="center"/>
    </xf>
    <xf numFmtId="0" fontId="5" fillId="0" borderId="0" xfId="4" applyFont="1" applyFill="1" applyBorder="1"/>
    <xf numFmtId="0" fontId="4" fillId="0" borderId="0" xfId="4" applyFont="1" applyFill="1" applyBorder="1"/>
    <xf numFmtId="0" fontId="4" fillId="0" borderId="6" xfId="4" applyFont="1" applyFill="1" applyBorder="1" applyAlignment="1">
      <alignment horizontal="left" vertical="center" wrapText="1"/>
    </xf>
    <xf numFmtId="0" fontId="4" fillId="3" borderId="3" xfId="4" applyFill="1" applyBorder="1" applyAlignment="1">
      <alignment vertical="center"/>
    </xf>
    <xf numFmtId="0" fontId="8" fillId="0" borderId="3" xfId="4" applyFont="1" applyFill="1" applyBorder="1" applyAlignment="1">
      <alignment horizontal="center" vertical="center"/>
    </xf>
    <xf numFmtId="0" fontId="8" fillId="3" borderId="3" xfId="4" applyFont="1" applyFill="1" applyBorder="1" applyAlignment="1">
      <alignment horizontal="center" vertical="center"/>
    </xf>
    <xf numFmtId="1" fontId="18" fillId="0" borderId="3" xfId="4" applyNumberFormat="1" applyFont="1" applyFill="1" applyBorder="1" applyAlignment="1">
      <alignment vertical="center" wrapText="1"/>
    </xf>
    <xf numFmtId="0" fontId="4" fillId="3" borderId="1" xfId="4" applyFill="1" applyBorder="1" applyAlignment="1">
      <alignment vertical="center"/>
    </xf>
    <xf numFmtId="0" fontId="8" fillId="0" borderId="1" xfId="4" applyFont="1" applyFill="1" applyBorder="1" applyAlignment="1">
      <alignment horizontal="center" vertical="center"/>
    </xf>
    <xf numFmtId="0" fontId="8" fillId="3" borderId="1" xfId="4" applyFont="1" applyFill="1" applyBorder="1" applyAlignment="1">
      <alignment horizontal="center" vertical="center"/>
    </xf>
    <xf numFmtId="1" fontId="18" fillId="0" borderId="1" xfId="4" applyNumberFormat="1" applyFont="1" applyFill="1" applyBorder="1" applyAlignment="1">
      <alignment vertical="center" wrapText="1"/>
    </xf>
    <xf numFmtId="0" fontId="4" fillId="0" borderId="0" xfId="4" applyFont="1" applyFill="1" applyBorder="1" applyAlignment="1">
      <alignment horizontal="left" vertical="center" wrapText="1"/>
    </xf>
    <xf numFmtId="0" fontId="8" fillId="5" borderId="1" xfId="4" applyFont="1" applyFill="1" applyBorder="1" applyAlignment="1">
      <alignment horizontal="center" vertical="center"/>
    </xf>
    <xf numFmtId="1" fontId="18" fillId="4" borderId="1" xfId="4" applyNumberFormat="1" applyFont="1" applyFill="1" applyBorder="1" applyAlignment="1">
      <alignment vertical="center" wrapText="1"/>
    </xf>
    <xf numFmtId="0" fontId="27" fillId="0" borderId="8" xfId="4" applyFont="1" applyFill="1" applyBorder="1" applyAlignment="1">
      <alignment horizontal="left" vertical="center" wrapText="1"/>
    </xf>
    <xf numFmtId="0" fontId="4" fillId="0" borderId="8" xfId="4" applyFont="1" applyFill="1" applyBorder="1" applyAlignment="1">
      <alignment horizontal="left" vertical="center" wrapText="1"/>
    </xf>
    <xf numFmtId="0" fontId="27" fillId="0" borderId="13" xfId="4" applyFont="1" applyFill="1" applyBorder="1" applyAlignment="1">
      <alignment horizontal="left" vertical="center" wrapText="1"/>
    </xf>
    <xf numFmtId="0" fontId="4" fillId="3" borderId="12" xfId="4" applyFill="1" applyBorder="1" applyAlignment="1">
      <alignment vertical="center"/>
    </xf>
    <xf numFmtId="0" fontId="8" fillId="3" borderId="12" xfId="4" applyFont="1" applyFill="1" applyBorder="1" applyAlignment="1">
      <alignment horizontal="center" vertical="center"/>
    </xf>
    <xf numFmtId="1" fontId="18" fillId="0" borderId="12" xfId="4" applyNumberFormat="1" applyFont="1" applyFill="1" applyBorder="1" applyAlignment="1">
      <alignment vertical="center" wrapText="1"/>
    </xf>
    <xf numFmtId="0" fontId="4" fillId="0" borderId="0" xfId="4" applyFont="1" applyFill="1" applyBorder="1" applyAlignment="1">
      <alignment vertical="top" wrapText="1"/>
    </xf>
    <xf numFmtId="0" fontId="4" fillId="3" borderId="2" xfId="4" applyFill="1" applyBorder="1" applyAlignment="1">
      <alignment vertical="center"/>
    </xf>
    <xf numFmtId="0" fontId="8" fillId="3" borderId="2" xfId="4" applyFont="1" applyFill="1" applyBorder="1" applyAlignment="1">
      <alignment horizontal="center" vertical="center"/>
    </xf>
    <xf numFmtId="0" fontId="4" fillId="0" borderId="1" xfId="4" applyFont="1" applyFill="1" applyBorder="1" applyAlignment="1">
      <alignment vertical="top"/>
    </xf>
    <xf numFmtId="9" fontId="4" fillId="0" borderId="1" xfId="4" applyNumberFormat="1" applyFont="1" applyFill="1" applyBorder="1"/>
    <xf numFmtId="0" fontId="4" fillId="0" borderId="12" xfId="4" applyFont="1" applyBorder="1" applyAlignment="1">
      <alignment vertical="top"/>
    </xf>
    <xf numFmtId="1" fontId="18" fillId="5" borderId="12" xfId="4" applyNumberFormat="1" applyFont="1" applyFill="1" applyBorder="1" applyAlignment="1">
      <alignment vertical="center" wrapText="1"/>
    </xf>
    <xf numFmtId="1" fontId="18" fillId="6" borderId="12" xfId="4" applyNumberFormat="1" applyFont="1" applyFill="1" applyBorder="1" applyAlignment="1">
      <alignment vertical="center" wrapText="1"/>
    </xf>
    <xf numFmtId="1" fontId="18" fillId="4" borderId="12" xfId="4" applyNumberFormat="1" applyFont="1" applyFill="1" applyBorder="1" applyAlignment="1">
      <alignment vertical="center" wrapText="1"/>
    </xf>
    <xf numFmtId="0" fontId="4" fillId="0" borderId="1" xfId="4" applyFont="1" applyFill="1" applyBorder="1" applyAlignment="1">
      <alignment vertical="top" wrapText="1"/>
    </xf>
    <xf numFmtId="1" fontId="18" fillId="6" borderId="1" xfId="4" applyNumberFormat="1" applyFont="1" applyFill="1" applyBorder="1" applyAlignment="1">
      <alignment vertical="center" wrapText="1"/>
    </xf>
    <xf numFmtId="0" fontId="4" fillId="0" borderId="1" xfId="4" applyFont="1" applyBorder="1" applyAlignment="1">
      <alignment vertical="top"/>
    </xf>
    <xf numFmtId="0" fontId="4" fillId="0" borderId="0" xfId="4" applyFont="1" applyFill="1" applyBorder="1" applyAlignment="1">
      <alignment vertical="center"/>
    </xf>
    <xf numFmtId="0" fontId="4" fillId="0" borderId="1" xfId="4" applyFont="1" applyFill="1" applyBorder="1"/>
    <xf numFmtId="0" fontId="4" fillId="0" borderId="1" xfId="4" applyBorder="1"/>
    <xf numFmtId="0" fontId="4" fillId="0" borderId="0" xfId="4"/>
    <xf numFmtId="0" fontId="4" fillId="0" borderId="0" xfId="4" applyFont="1"/>
    <xf numFmtId="0" fontId="5" fillId="0" borderId="0" xfId="4" applyFont="1" applyFill="1" applyBorder="1" applyAlignment="1">
      <alignment horizontal="center"/>
    </xf>
    <xf numFmtId="0" fontId="8" fillId="0" borderId="0" xfId="4" applyNumberFormat="1" applyFont="1" applyFill="1" applyBorder="1" applyAlignment="1">
      <alignment vertical="center"/>
    </xf>
    <xf numFmtId="0" fontId="4" fillId="0" borderId="0" xfId="4" applyNumberFormat="1" applyFont="1" applyFill="1" applyBorder="1"/>
    <xf numFmtId="0" fontId="4" fillId="8" borderId="8" xfId="4" applyFont="1" applyFill="1" applyBorder="1" applyAlignment="1">
      <alignment vertical="center" wrapText="1"/>
    </xf>
    <xf numFmtId="0" fontId="4" fillId="8" borderId="8" xfId="4" applyFill="1" applyBorder="1" applyAlignment="1">
      <alignment horizontal="center" vertical="center" wrapText="1"/>
    </xf>
    <xf numFmtId="17" fontId="5" fillId="8" borderId="8" xfId="4" applyNumberFormat="1" applyFont="1" applyFill="1" applyBorder="1" applyAlignment="1">
      <alignment horizontal="center" vertical="center" wrapText="1"/>
    </xf>
    <xf numFmtId="0" fontId="14" fillId="8" borderId="8" xfId="4" applyFont="1" applyFill="1" applyBorder="1" applyAlignment="1">
      <alignment horizontal="center" vertical="center" wrapText="1"/>
    </xf>
    <xf numFmtId="0" fontId="4" fillId="8" borderId="8" xfId="4" applyFont="1" applyFill="1" applyBorder="1"/>
    <xf numFmtId="0" fontId="4" fillId="8" borderId="4" xfId="4" applyFont="1" applyFill="1" applyBorder="1"/>
    <xf numFmtId="0" fontId="4" fillId="8" borderId="8" xfId="4" applyFont="1" applyFill="1" applyBorder="1" applyAlignment="1">
      <alignment vertical="top" wrapText="1"/>
    </xf>
    <xf numFmtId="0" fontId="5" fillId="8" borderId="11" xfId="4" applyFont="1" applyFill="1" applyBorder="1" applyAlignment="1">
      <alignment horizontal="center" vertical="center" wrapText="1"/>
    </xf>
    <xf numFmtId="0" fontId="5" fillId="8" borderId="2" xfId="4" applyFont="1" applyFill="1" applyBorder="1" applyAlignment="1">
      <alignment horizontal="center" vertical="center" wrapText="1"/>
    </xf>
    <xf numFmtId="17" fontId="16" fillId="8" borderId="12" xfId="4" applyNumberFormat="1" applyFont="1" applyFill="1" applyBorder="1" applyAlignment="1">
      <alignment horizontal="center" vertical="center" wrapText="1"/>
    </xf>
    <xf numFmtId="0" fontId="4" fillId="7" borderId="0" xfId="4" applyFont="1" applyFill="1" applyBorder="1"/>
    <xf numFmtId="0" fontId="4" fillId="8" borderId="8" xfId="4" applyFont="1" applyFill="1" applyBorder="1" applyAlignment="1">
      <alignment horizontal="center" vertical="center" wrapText="1"/>
    </xf>
    <xf numFmtId="0" fontId="9" fillId="8" borderId="11"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9" fillId="0" borderId="5" xfId="4" applyNumberFormat="1" applyFont="1" applyFill="1" applyBorder="1" applyAlignment="1">
      <alignment horizontal="center" vertical="center" wrapText="1"/>
    </xf>
    <xf numFmtId="0" fontId="4" fillId="10" borderId="1" xfId="4" applyFont="1" applyFill="1" applyBorder="1" applyAlignment="1">
      <alignment horizontal="center" vertical="center"/>
    </xf>
    <xf numFmtId="9" fontId="30" fillId="0" borderId="1" xfId="4" applyNumberFormat="1" applyFont="1" applyFill="1" applyBorder="1" applyAlignment="1">
      <alignment horizontal="center" vertical="center"/>
    </xf>
    <xf numFmtId="1" fontId="4" fillId="3" borderId="1" xfId="4" applyNumberFormat="1" applyFont="1" applyFill="1" applyBorder="1" applyAlignment="1">
      <alignment horizontal="center" vertical="center"/>
    </xf>
    <xf numFmtId="10" fontId="5" fillId="0" borderId="1" xfId="4" applyNumberFormat="1" applyFont="1" applyFill="1" applyBorder="1" applyAlignment="1">
      <alignment horizontal="center" vertical="center"/>
    </xf>
    <xf numFmtId="0" fontId="4" fillId="3" borderId="1" xfId="4" applyFont="1" applyFill="1" applyBorder="1" applyAlignment="1">
      <alignment horizontal="center" vertical="center"/>
    </xf>
    <xf numFmtId="9" fontId="4" fillId="3" borderId="1" xfId="4" applyNumberFormat="1" applyFont="1" applyFill="1" applyBorder="1" applyAlignment="1">
      <alignment horizontal="center" vertical="center"/>
    </xf>
    <xf numFmtId="0" fontId="4" fillId="8" borderId="1" xfId="4" applyFont="1" applyFill="1" applyBorder="1" applyAlignment="1">
      <alignment horizontal="center" vertical="center"/>
    </xf>
    <xf numFmtId="0" fontId="13" fillId="0" borderId="0" xfId="4" applyFont="1" applyFill="1" applyBorder="1" applyAlignment="1">
      <alignment horizontal="left" vertical="center"/>
    </xf>
    <xf numFmtId="0" fontId="13" fillId="0" borderId="0" xfId="4" applyFont="1" applyFill="1" applyBorder="1" applyAlignment="1">
      <alignment vertical="center"/>
    </xf>
    <xf numFmtId="0" fontId="13" fillId="0" borderId="0" xfId="4" applyFont="1" applyFill="1" applyBorder="1" applyAlignment="1">
      <alignment horizontal="center" vertical="center"/>
    </xf>
    <xf numFmtId="0" fontId="5" fillId="0" borderId="0" xfId="4" applyNumberFormat="1" applyFont="1" applyFill="1" applyBorder="1" applyAlignment="1">
      <alignment horizontal="center" vertical="center"/>
    </xf>
    <xf numFmtId="0" fontId="4" fillId="0" borderId="0" xfId="4" applyFont="1" applyFill="1" applyBorder="1" applyAlignment="1">
      <alignment horizontal="center"/>
    </xf>
    <xf numFmtId="0" fontId="4" fillId="0" borderId="0" xfId="4" applyFont="1" applyAlignment="1">
      <alignment horizontal="center"/>
    </xf>
    <xf numFmtId="0" fontId="4" fillId="0" borderId="0" xfId="4" applyAlignment="1">
      <alignment horizontal="left"/>
    </xf>
    <xf numFmtId="0" fontId="4" fillId="0" borderId="0" xfId="4" applyFont="1" applyFill="1" applyBorder="1" applyAlignment="1">
      <alignment horizontal="left"/>
    </xf>
    <xf numFmtId="0" fontId="4" fillId="0" borderId="0" xfId="4" applyNumberFormat="1" applyFont="1" applyFill="1" applyBorder="1" applyAlignment="1">
      <alignment horizontal="center"/>
    </xf>
    <xf numFmtId="17" fontId="5" fillId="8" borderId="2" xfId="4"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9" fontId="9" fillId="7"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shrinkToFit="1"/>
    </xf>
    <xf numFmtId="0" fontId="10" fillId="0" borderId="2" xfId="0" applyFont="1" applyBorder="1" applyAlignment="1">
      <alignment horizontal="center" vertical="center" shrinkToFit="1"/>
    </xf>
    <xf numFmtId="0" fontId="8" fillId="0" borderId="2" xfId="4" applyNumberFormat="1" applyFont="1" applyFill="1" applyBorder="1" applyAlignment="1">
      <alignment horizontal="center" vertical="center"/>
    </xf>
    <xf numFmtId="0" fontId="8" fillId="0" borderId="3" xfId="4" applyNumberFormat="1" applyFont="1" applyFill="1" applyBorder="1" applyAlignment="1">
      <alignment horizontal="center" vertical="center"/>
    </xf>
    <xf numFmtId="0" fontId="8" fillId="0" borderId="0" xfId="4" applyNumberFormat="1" applyFont="1" applyFill="1" applyBorder="1" applyAlignment="1">
      <alignment horizontal="center" vertical="center"/>
    </xf>
    <xf numFmtId="0" fontId="10" fillId="0" borderId="1" xfId="4" applyFont="1" applyFill="1" applyBorder="1" applyAlignment="1">
      <alignment horizontal="left" vertical="top" wrapText="1"/>
    </xf>
    <xf numFmtId="0" fontId="8" fillId="7" borderId="1" xfId="4" applyFont="1" applyFill="1" applyBorder="1" applyAlignment="1">
      <alignment horizontal="center" vertical="center"/>
    </xf>
    <xf numFmtId="1" fontId="18" fillId="7" borderId="1" xfId="4" applyNumberFormat="1" applyFont="1" applyFill="1" applyBorder="1" applyAlignment="1">
      <alignment vertical="center" wrapText="1"/>
    </xf>
    <xf numFmtId="10" fontId="10" fillId="0" borderId="1" xfId="4" applyNumberFormat="1" applyFont="1" applyFill="1" applyBorder="1" applyAlignment="1">
      <alignment horizontal="center" vertical="center"/>
    </xf>
    <xf numFmtId="0" fontId="9" fillId="3" borderId="1" xfId="4" applyFont="1" applyFill="1" applyBorder="1" applyAlignment="1">
      <alignment horizontal="center" vertical="center"/>
    </xf>
    <xf numFmtId="10" fontId="35" fillId="0" borderId="1" xfId="4" applyNumberFormat="1" applyFont="1" applyFill="1" applyBorder="1" applyAlignment="1">
      <alignment vertical="center" wrapText="1"/>
    </xf>
    <xf numFmtId="0" fontId="10" fillId="3" borderId="1" xfId="4" applyFont="1" applyFill="1" applyBorder="1" applyAlignment="1">
      <alignment vertical="center"/>
    </xf>
    <xf numFmtId="9" fontId="35" fillId="0" borderId="1" xfId="4" applyNumberFormat="1" applyFont="1" applyFill="1" applyBorder="1" applyAlignment="1">
      <alignment vertical="center" wrapText="1"/>
    </xf>
    <xf numFmtId="165" fontId="10" fillId="7" borderId="2" xfId="4" applyNumberFormat="1" applyFont="1" applyFill="1" applyBorder="1" applyAlignment="1">
      <alignment vertical="center" wrapText="1"/>
    </xf>
    <xf numFmtId="0" fontId="4" fillId="0" borderId="15" xfId="4" applyFont="1" applyFill="1" applyBorder="1"/>
    <xf numFmtId="0" fontId="12" fillId="0" borderId="3" xfId="4" applyFont="1" applyFill="1" applyBorder="1" applyAlignment="1">
      <alignment horizontal="center" vertical="top" wrapText="1"/>
    </xf>
    <xf numFmtId="0" fontId="4" fillId="0" borderId="3" xfId="4" applyFont="1" applyFill="1" applyBorder="1" applyAlignment="1">
      <alignment horizontal="center" vertical="top" wrapText="1"/>
    </xf>
    <xf numFmtId="0" fontId="9" fillId="0" borderId="3" xfId="4" applyNumberFormat="1" applyFont="1" applyFill="1" applyBorder="1" applyAlignment="1">
      <alignment vertical="center" wrapText="1"/>
    </xf>
    <xf numFmtId="0" fontId="9" fillId="0" borderId="1" xfId="4" applyNumberFormat="1" applyFont="1" applyFill="1" applyBorder="1" applyAlignment="1">
      <alignment vertical="center" wrapText="1"/>
    </xf>
    <xf numFmtId="0" fontId="9" fillId="0" borderId="0" xfId="4" applyNumberFormat="1" applyFont="1" applyFill="1" applyBorder="1" applyAlignment="1">
      <alignment vertical="center" wrapText="1"/>
    </xf>
    <xf numFmtId="0" fontId="9" fillId="0" borderId="5"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9" fontId="4" fillId="0" borderId="1" xfId="4" applyNumberFormat="1" applyFont="1" applyFill="1" applyBorder="1" applyAlignment="1">
      <alignment horizontal="center"/>
    </xf>
    <xf numFmtId="17" fontId="9" fillId="2"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17" fontId="9" fillId="10" borderId="2" xfId="0" applyNumberFormat="1" applyFont="1" applyFill="1" applyBorder="1" applyAlignment="1">
      <alignment horizontal="center" vertical="center" wrapText="1"/>
    </xf>
    <xf numFmtId="0" fontId="15" fillId="10" borderId="1" xfId="0" applyFont="1" applyFill="1" applyBorder="1" applyAlignment="1">
      <alignment horizontal="center" vertical="center" wrapText="1"/>
    </xf>
    <xf numFmtId="1" fontId="18" fillId="10" borderId="1" xfId="4" applyNumberFormat="1" applyFont="1" applyFill="1" applyBorder="1" applyAlignment="1">
      <alignment horizontal="center" vertical="center" wrapText="1"/>
    </xf>
    <xf numFmtId="1" fontId="18" fillId="10" borderId="1" xfId="4" applyNumberFormat="1" applyFont="1" applyFill="1" applyBorder="1" applyAlignment="1">
      <alignment vertical="center" wrapText="1"/>
    </xf>
    <xf numFmtId="0" fontId="8" fillId="10" borderId="1" xfId="4" applyFont="1" applyFill="1" applyBorder="1" applyAlignment="1">
      <alignment horizontal="center" vertical="center"/>
    </xf>
    <xf numFmtId="17" fontId="9" fillId="9" borderId="1" xfId="0" applyNumberFormat="1" applyFont="1" applyFill="1" applyBorder="1" applyAlignment="1">
      <alignment horizontal="center" vertical="center" wrapText="1"/>
    </xf>
    <xf numFmtId="17" fontId="9" fillId="10" borderId="1" xfId="0" applyNumberFormat="1" applyFont="1" applyFill="1" applyBorder="1" applyAlignment="1">
      <alignment horizontal="center" vertical="center" wrapText="1"/>
    </xf>
    <xf numFmtId="1" fontId="4" fillId="3" borderId="3" xfId="4" applyNumberFormat="1" applyFont="1" applyFill="1" applyBorder="1" applyAlignment="1">
      <alignment horizontal="center" vertical="center"/>
    </xf>
    <xf numFmtId="17" fontId="9" fillId="9" borderId="3" xfId="0" applyNumberFormat="1" applyFont="1" applyFill="1" applyBorder="1" applyAlignment="1">
      <alignment horizontal="center" vertical="center" wrapText="1"/>
    </xf>
    <xf numFmtId="1" fontId="10" fillId="3" borderId="12" xfId="4" applyNumberFormat="1" applyFont="1" applyFill="1" applyBorder="1" applyAlignment="1">
      <alignment horizontal="center" vertical="center"/>
    </xf>
    <xf numFmtId="49" fontId="10" fillId="3" borderId="3" xfId="4" applyNumberFormat="1" applyFont="1" applyFill="1" applyBorder="1" applyAlignment="1">
      <alignment horizontal="center" vertical="center"/>
    </xf>
    <xf numFmtId="0" fontId="10" fillId="3" borderId="1" xfId="4" applyFont="1" applyFill="1" applyBorder="1" applyAlignment="1">
      <alignment horizontal="center" vertical="center"/>
    </xf>
    <xf numFmtId="0" fontId="10" fillId="8" borderId="1" xfId="4" applyFont="1" applyFill="1" applyBorder="1" applyAlignment="1">
      <alignment horizontal="center" vertical="center"/>
    </xf>
    <xf numFmtId="9" fontId="10" fillId="0" borderId="1" xfId="4" applyNumberFormat="1" applyFont="1" applyFill="1" applyBorder="1"/>
    <xf numFmtId="0" fontId="8" fillId="9" borderId="1" xfId="4" applyFont="1" applyFill="1" applyBorder="1" applyAlignment="1">
      <alignment horizontal="center" vertical="center"/>
    </xf>
    <xf numFmtId="9" fontId="4" fillId="0" borderId="0" xfId="4" applyNumberFormat="1" applyFont="1" applyFill="1" applyBorder="1" applyAlignment="1">
      <alignment horizontal="center"/>
    </xf>
    <xf numFmtId="9" fontId="4" fillId="0" borderId="0" xfId="4" applyNumberFormat="1" applyFont="1" applyFill="1" applyBorder="1"/>
    <xf numFmtId="10" fontId="4" fillId="0" borderId="0" xfId="4" applyNumberFormat="1" applyFont="1" applyFill="1" applyBorder="1" applyAlignment="1">
      <alignment horizontal="center"/>
    </xf>
    <xf numFmtId="10" fontId="4" fillId="0" borderId="0" xfId="4" applyNumberFormat="1" applyFont="1" applyFill="1" applyBorder="1"/>
    <xf numFmtId="0" fontId="10" fillId="0" borderId="0" xfId="4" applyFont="1" applyFill="1" applyBorder="1"/>
    <xf numFmtId="0" fontId="10" fillId="0" borderId="0" xfId="4" applyFont="1" applyFill="1" applyBorder="1" applyAlignment="1">
      <alignment wrapText="1"/>
    </xf>
    <xf numFmtId="164" fontId="9" fillId="7" borderId="3" xfId="0" applyNumberFormat="1"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9" fontId="10" fillId="0" borderId="1" xfId="4" applyNumberFormat="1" applyFont="1" applyFill="1" applyBorder="1" applyAlignment="1">
      <alignment horizontal="center" vertical="center"/>
    </xf>
    <xf numFmtId="0" fontId="10" fillId="0" borderId="1" xfId="4" applyFont="1" applyFill="1" applyBorder="1" applyAlignment="1">
      <alignment horizontal="center" vertical="center"/>
    </xf>
    <xf numFmtId="6" fontId="10" fillId="0" borderId="1" xfId="4" applyNumberFormat="1" applyFont="1" applyFill="1" applyBorder="1" applyAlignment="1">
      <alignment horizontal="center" vertical="center"/>
    </xf>
    <xf numFmtId="165" fontId="10" fillId="7" borderId="2" xfId="4" applyNumberFormat="1" applyFont="1" applyFill="1" applyBorder="1" applyAlignment="1">
      <alignment horizontal="center" vertical="center" wrapText="1"/>
    </xf>
    <xf numFmtId="10" fontId="4" fillId="10" borderId="12" xfId="4" applyNumberFormat="1" applyFont="1" applyFill="1" applyBorder="1" applyAlignment="1">
      <alignment horizontal="center" vertical="center"/>
    </xf>
    <xf numFmtId="10" fontId="4" fillId="10" borderId="1" xfId="4" applyNumberFormat="1" applyFont="1" applyFill="1" applyBorder="1" applyAlignment="1">
      <alignment horizontal="center" vertical="center"/>
    </xf>
    <xf numFmtId="10" fontId="4" fillId="10" borderId="1" xfId="4" applyNumberFormat="1" applyFont="1" applyFill="1" applyBorder="1" applyAlignment="1">
      <alignment horizontal="center" vertical="center" wrapText="1"/>
    </xf>
    <xf numFmtId="10" fontId="4" fillId="9" borderId="1" xfId="4" applyNumberFormat="1" applyFont="1" applyFill="1" applyBorder="1" applyAlignment="1">
      <alignment horizontal="center" vertical="center" wrapText="1"/>
    </xf>
    <xf numFmtId="10" fontId="4" fillId="0" borderId="1" xfId="4" applyNumberFormat="1" applyFont="1" applyFill="1" applyBorder="1" applyAlignment="1">
      <alignment horizontal="center" vertical="center" wrapText="1"/>
    </xf>
    <xf numFmtId="9" fontId="4" fillId="7" borderId="1" xfId="4" applyNumberFormat="1" applyFont="1" applyFill="1" applyBorder="1" applyAlignment="1">
      <alignment horizontal="center" vertical="center"/>
    </xf>
    <xf numFmtId="9" fontId="4" fillId="10" borderId="1" xfId="4" applyNumberFormat="1" applyFont="1" applyFill="1" applyBorder="1" applyAlignment="1">
      <alignment horizontal="center" vertical="center"/>
    </xf>
    <xf numFmtId="0" fontId="4" fillId="10" borderId="3" xfId="4" applyFont="1" applyFill="1" applyBorder="1" applyAlignment="1">
      <alignment horizontal="center" vertical="center"/>
    </xf>
    <xf numFmtId="10" fontId="4" fillId="9" borderId="1" xfId="4" applyNumberFormat="1" applyFont="1" applyFill="1" applyBorder="1" applyAlignment="1">
      <alignment horizontal="center" vertical="center"/>
    </xf>
    <xf numFmtId="9" fontId="9" fillId="7" borderId="5" xfId="0" applyNumberFormat="1" applyFont="1" applyFill="1" applyBorder="1" applyAlignment="1">
      <alignment horizontal="center" vertical="center" wrapText="1"/>
    </xf>
    <xf numFmtId="0" fontId="4" fillId="11" borderId="1" xfId="4" applyFont="1" applyFill="1" applyBorder="1" applyAlignment="1">
      <alignment horizontal="center" vertical="center"/>
    </xf>
    <xf numFmtId="0" fontId="9" fillId="0" borderId="3" xfId="4" applyNumberFormat="1" applyFont="1" applyFill="1" applyBorder="1" applyAlignment="1">
      <alignment horizontal="center" vertical="center" wrapText="1"/>
    </xf>
    <xf numFmtId="0" fontId="10" fillId="0" borderId="2" xfId="4" applyFont="1" applyFill="1" applyBorder="1" applyAlignment="1">
      <alignment horizontal="left" vertical="top" wrapText="1"/>
    </xf>
    <xf numFmtId="14" fontId="9" fillId="0" borderId="1" xfId="4"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0" fontId="9" fillId="0" borderId="3" xfId="4" applyNumberFormat="1" applyFont="1" applyFill="1" applyBorder="1" applyAlignment="1">
      <alignment horizontal="center" vertical="center"/>
    </xf>
    <xf numFmtId="0" fontId="9" fillId="0" borderId="1" xfId="4" applyNumberFormat="1" applyFont="1" applyFill="1" applyBorder="1" applyAlignment="1">
      <alignment horizontal="center" vertical="center"/>
    </xf>
    <xf numFmtId="17" fontId="36" fillId="0" borderId="1" xfId="4" applyNumberFormat="1" applyFont="1" applyFill="1" applyBorder="1" applyAlignment="1">
      <alignment horizontal="center" vertical="center" wrapText="1"/>
    </xf>
    <xf numFmtId="0" fontId="4" fillId="0" borderId="1" xfId="4" applyNumberFormat="1" applyFont="1" applyFill="1" applyBorder="1" applyAlignment="1">
      <alignment horizontal="center" vertical="center" wrapText="1"/>
    </xf>
    <xf numFmtId="1" fontId="18" fillId="9" borderId="1" xfId="4" applyNumberFormat="1" applyFont="1" applyFill="1" applyBorder="1" applyAlignment="1">
      <alignment vertical="center" wrapText="1"/>
    </xf>
    <xf numFmtId="17" fontId="9" fillId="0" borderId="15"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0" fontId="4" fillId="0" borderId="0" xfId="0" applyFont="1" applyFill="1" applyBorder="1"/>
    <xf numFmtId="17" fontId="9" fillId="0" borderId="12"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0" fontId="9" fillId="3" borderId="3" xfId="0" applyNumberFormat="1" applyFont="1" applyFill="1" applyBorder="1" applyAlignment="1">
      <alignment horizontal="center" vertical="center"/>
    </xf>
    <xf numFmtId="17" fontId="9" fillId="2" borderId="3"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164" fontId="15" fillId="0" borderId="3" xfId="0"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10" fontId="4" fillId="0" borderId="1" xfId="4" applyNumberFormat="1" applyFont="1" applyFill="1" applyBorder="1" applyAlignment="1">
      <alignment horizontal="center" vertical="center"/>
    </xf>
    <xf numFmtId="0" fontId="4" fillId="0" borderId="3" xfId="4" applyFont="1" applyFill="1" applyBorder="1" applyAlignment="1">
      <alignment horizontal="center" vertical="center"/>
    </xf>
    <xf numFmtId="17" fontId="4" fillId="0" borderId="3" xfId="4" applyNumberFormat="1" applyFont="1" applyFill="1" applyBorder="1" applyAlignment="1">
      <alignment horizontal="center" vertical="center" wrapText="1"/>
    </xf>
    <xf numFmtId="0" fontId="4" fillId="0" borderId="1" xfId="4" applyFont="1" applyFill="1" applyBorder="1" applyAlignment="1">
      <alignment horizontal="center" vertical="center"/>
    </xf>
    <xf numFmtId="10" fontId="4" fillId="0" borderId="12" xfId="4" applyNumberFormat="1" applyFont="1" applyFill="1" applyBorder="1" applyAlignment="1">
      <alignment horizontal="center" vertical="center"/>
    </xf>
    <xf numFmtId="10" fontId="9" fillId="3" borderId="1" xfId="0" applyNumberFormat="1" applyFont="1" applyFill="1" applyBorder="1" applyAlignment="1">
      <alignment horizontal="center" vertical="center" wrapText="1"/>
    </xf>
    <xf numFmtId="17" fontId="9" fillId="3" borderId="12" xfId="0" applyNumberFormat="1" applyFont="1" applyFill="1" applyBorder="1" applyAlignment="1">
      <alignment horizontal="center" vertical="center" wrapText="1"/>
    </xf>
    <xf numFmtId="10" fontId="9" fillId="3" borderId="12" xfId="0" applyNumberFormat="1" applyFont="1" applyFill="1" applyBorder="1" applyAlignment="1">
      <alignment horizontal="center" vertical="center"/>
    </xf>
    <xf numFmtId="10" fontId="9" fillId="3" borderId="11" xfId="0" applyNumberFormat="1" applyFont="1" applyFill="1" applyBorder="1" applyAlignment="1">
      <alignment horizontal="center" vertical="center"/>
    </xf>
    <xf numFmtId="10" fontId="9" fillId="3" borderId="5" xfId="0" applyNumberFormat="1" applyFont="1" applyFill="1" applyBorder="1" applyAlignment="1">
      <alignment horizontal="center" vertical="center"/>
    </xf>
    <xf numFmtId="0" fontId="9" fillId="3" borderId="11" xfId="0" applyNumberFormat="1" applyFont="1" applyFill="1" applyBorder="1" applyAlignment="1">
      <alignment horizontal="center" vertical="center"/>
    </xf>
    <xf numFmtId="0" fontId="9" fillId="3" borderId="5" xfId="0" applyNumberFormat="1" applyFont="1" applyFill="1" applyBorder="1" applyAlignment="1">
      <alignment horizontal="center" vertical="center"/>
    </xf>
    <xf numFmtId="10" fontId="9" fillId="0" borderId="10" xfId="0" applyNumberFormat="1" applyFont="1" applyFill="1" applyBorder="1" applyAlignment="1">
      <alignment horizontal="center" vertical="center" wrapText="1"/>
    </xf>
    <xf numFmtId="10" fontId="9" fillId="3" borderId="6" xfId="0" applyNumberFormat="1" applyFont="1" applyFill="1" applyBorder="1" applyAlignment="1">
      <alignment horizontal="center" vertical="center"/>
    </xf>
    <xf numFmtId="0" fontId="8" fillId="3" borderId="0" xfId="0" applyFont="1" applyFill="1" applyBorder="1" applyAlignment="1">
      <alignment horizontal="left" vertical="top" wrapText="1"/>
    </xf>
    <xf numFmtId="0" fontId="9" fillId="0" borderId="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xf>
    <xf numFmtId="164" fontId="9" fillId="8" borderId="1" xfId="0" applyNumberFormat="1"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9" fontId="9" fillId="8" borderId="2"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shrinkToFit="1"/>
    </xf>
    <xf numFmtId="0" fontId="10" fillId="0" borderId="1" xfId="0" applyFont="1" applyBorder="1" applyAlignment="1">
      <alignment horizontal="center" vertical="center" shrinkToFit="1"/>
    </xf>
    <xf numFmtId="164" fontId="5" fillId="0" borderId="3" xfId="4" applyNumberFormat="1" applyFont="1" applyFill="1" applyBorder="1" applyAlignment="1">
      <alignment horizontal="center" vertical="center"/>
    </xf>
    <xf numFmtId="164" fontId="5" fillId="0" borderId="1" xfId="4" applyNumberFormat="1" applyFont="1" applyFill="1" applyBorder="1" applyAlignment="1">
      <alignment horizontal="center" vertical="center"/>
    </xf>
    <xf numFmtId="166" fontId="5" fillId="0" borderId="1" xfId="4" applyNumberFormat="1" applyFont="1" applyFill="1" applyBorder="1" applyAlignment="1">
      <alignment horizontal="center" vertical="center"/>
    </xf>
    <xf numFmtId="1" fontId="9" fillId="3" borderId="12" xfId="0" applyNumberFormat="1" applyFont="1" applyFill="1" applyBorder="1" applyAlignment="1">
      <alignment horizontal="center" vertical="center" wrapText="1"/>
    </xf>
    <xf numFmtId="1" fontId="9" fillId="0" borderId="12" xfId="0" applyNumberFormat="1" applyFont="1" applyFill="1" applyBorder="1" applyAlignment="1">
      <alignment horizontal="center" vertical="center" wrapText="1"/>
    </xf>
    <xf numFmtId="0" fontId="37" fillId="0" borderId="3" xfId="4" applyNumberFormat="1" applyFont="1" applyFill="1" applyBorder="1" applyAlignment="1">
      <alignment horizontal="center" vertical="center"/>
    </xf>
    <xf numFmtId="0" fontId="5" fillId="0" borderId="0" xfId="4" applyFont="1" applyFill="1" applyBorder="1" applyAlignment="1">
      <alignment vertical="center"/>
    </xf>
    <xf numFmtId="2" fontId="9" fillId="3" borderId="11" xfId="0" applyNumberFormat="1" applyFont="1" applyFill="1" applyBorder="1" applyAlignment="1">
      <alignment horizontal="center" vertical="center"/>
    </xf>
    <xf numFmtId="2" fontId="9" fillId="0" borderId="12" xfId="0" applyNumberFormat="1" applyFont="1" applyFill="1" applyBorder="1" applyAlignment="1">
      <alignment horizontal="center" vertical="center" wrapText="1"/>
    </xf>
    <xf numFmtId="2" fontId="9" fillId="3" borderId="13" xfId="0" applyNumberFormat="1" applyFont="1" applyFill="1" applyBorder="1" applyAlignment="1">
      <alignment horizontal="center" vertical="center"/>
    </xf>
    <xf numFmtId="2" fontId="9" fillId="0" borderId="12" xfId="0" applyNumberFormat="1" applyFont="1" applyFill="1" applyBorder="1" applyAlignment="1">
      <alignment horizontal="center" vertical="top"/>
    </xf>
    <xf numFmtId="0" fontId="10" fillId="0" borderId="0" xfId="0" applyFont="1" applyFill="1" applyBorder="1"/>
    <xf numFmtId="1" fontId="9" fillId="10" borderId="1" xfId="0" applyNumberFormat="1" applyFont="1" applyFill="1" applyBorder="1" applyAlignment="1">
      <alignment horizontal="center" vertical="center" wrapText="1"/>
    </xf>
    <xf numFmtId="164" fontId="15" fillId="11" borderId="3" xfId="0" applyNumberFormat="1" applyFont="1" applyFill="1" applyBorder="1" applyAlignment="1">
      <alignment horizontal="center" vertical="center" wrapText="1"/>
    </xf>
    <xf numFmtId="0" fontId="21" fillId="1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10" fillId="10" borderId="1" xfId="0" applyFont="1" applyFill="1" applyBorder="1"/>
    <xf numFmtId="17" fontId="9" fillId="0" borderId="15" xfId="0" applyNumberFormat="1" applyFont="1" applyFill="1" applyBorder="1" applyAlignment="1">
      <alignment horizontal="center" vertical="center" wrapText="1"/>
    </xf>
    <xf numFmtId="10" fontId="4" fillId="11" borderId="1" xfId="4"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164" fontId="15" fillId="9" borderId="3" xfId="0" applyNumberFormat="1" applyFont="1" applyFill="1" applyBorder="1" applyAlignment="1">
      <alignment horizontal="center" vertical="center" wrapText="1"/>
    </xf>
    <xf numFmtId="17" fontId="9" fillId="11"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0" fontId="9" fillId="9" borderId="1" xfId="0" applyNumberFormat="1" applyFont="1" applyFill="1" applyBorder="1" applyAlignment="1">
      <alignment horizontal="center" vertical="center" wrapText="1"/>
    </xf>
    <xf numFmtId="0" fontId="15" fillId="12" borderId="1" xfId="0" applyFont="1" applyFill="1" applyBorder="1" applyAlignment="1">
      <alignment horizontal="center" vertical="center" wrapText="1"/>
    </xf>
    <xf numFmtId="164" fontId="15" fillId="0" borderId="5" xfId="0" applyNumberFormat="1" applyFont="1" applyFill="1" applyBorder="1" applyAlignment="1">
      <alignment horizontal="center" vertical="center" wrapText="1"/>
    </xf>
    <xf numFmtId="164" fontId="15" fillId="10" borderId="3" xfId="0" applyNumberFormat="1" applyFont="1" applyFill="1" applyBorder="1" applyAlignment="1">
      <alignment horizontal="center" vertical="center" wrapText="1"/>
    </xf>
    <xf numFmtId="0" fontId="15" fillId="11" borderId="3" xfId="0" applyFont="1" applyFill="1" applyBorder="1" applyAlignment="1">
      <alignment horizontal="center"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1" fillId="8" borderId="15"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20" fillId="8" borderId="8" xfId="0" applyFont="1" applyFill="1" applyBorder="1" applyAlignment="1">
      <alignment horizontal="center" vertical="center" wrapText="1"/>
    </xf>
    <xf numFmtId="0" fontId="10" fillId="8" borderId="8" xfId="0" applyFont="1" applyFill="1" applyBorder="1" applyAlignment="1">
      <alignment horizontal="left" vertical="center" wrapText="1"/>
    </xf>
    <xf numFmtId="0" fontId="20" fillId="8" borderId="1" xfId="0" applyFont="1" applyFill="1" applyBorder="1"/>
    <xf numFmtId="164" fontId="9" fillId="13" borderId="1" xfId="0" applyNumberFormat="1" applyFont="1" applyFill="1" applyBorder="1" applyAlignment="1">
      <alignment horizontal="center" vertical="center" wrapText="1"/>
    </xf>
    <xf numFmtId="9" fontId="9" fillId="13" borderId="3" xfId="0" applyNumberFormat="1" applyFont="1" applyFill="1" applyBorder="1" applyAlignment="1">
      <alignment horizontal="center" vertical="center" wrapText="1"/>
    </xf>
    <xf numFmtId="10" fontId="9" fillId="13" borderId="3"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0" fontId="4" fillId="13" borderId="3" xfId="4" applyNumberFormat="1" applyFont="1" applyFill="1" applyBorder="1" applyAlignment="1">
      <alignment horizontal="center" vertical="center"/>
    </xf>
    <xf numFmtId="166" fontId="4" fillId="0" borderId="0" xfId="4" applyNumberFormat="1" applyFont="1" applyFill="1" applyBorder="1"/>
    <xf numFmtId="0" fontId="9" fillId="0" borderId="6"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1" fontId="9" fillId="0" borderId="6" xfId="0" applyNumberFormat="1" applyFont="1" applyFill="1" applyBorder="1" applyAlignment="1">
      <alignment horizontal="center" vertical="center" wrapText="1"/>
    </xf>
    <xf numFmtId="1" fontId="9" fillId="3" borderId="5" xfId="0" applyNumberFormat="1" applyFont="1" applyFill="1" applyBorder="1" applyAlignment="1">
      <alignment horizontal="center" vertical="center"/>
    </xf>
    <xf numFmtId="1" fontId="9" fillId="3" borderId="3" xfId="0" applyNumberFormat="1" applyFont="1" applyFill="1" applyBorder="1" applyAlignment="1">
      <alignment horizontal="center" vertical="center"/>
    </xf>
    <xf numFmtId="1" fontId="9" fillId="0" borderId="14" xfId="0" applyNumberFormat="1" applyFont="1" applyFill="1" applyBorder="1" applyAlignment="1">
      <alignment horizontal="center" vertical="center" wrapText="1"/>
    </xf>
    <xf numFmtId="0" fontId="10" fillId="9" borderId="1" xfId="0" applyFont="1" applyFill="1" applyBorder="1"/>
    <xf numFmtId="0" fontId="21" fillId="11" borderId="1" xfId="0" applyNumberFormat="1" applyFont="1" applyFill="1" applyBorder="1" applyAlignment="1">
      <alignment horizontal="center" vertical="center"/>
    </xf>
    <xf numFmtId="0" fontId="21" fillId="9" borderId="1" xfId="0" applyNumberFormat="1" applyFont="1" applyFill="1" applyBorder="1" applyAlignment="1">
      <alignment horizontal="center" vertical="center"/>
    </xf>
    <xf numFmtId="17" fontId="9" fillId="11" borderId="2" xfId="0" applyNumberFormat="1" applyFont="1" applyFill="1" applyBorder="1" applyAlignment="1">
      <alignment horizontal="center" vertical="center" wrapText="1"/>
    </xf>
    <xf numFmtId="164" fontId="9" fillId="9" borderId="1" xfId="0" applyNumberFormat="1" applyFont="1" applyFill="1" applyBorder="1" applyAlignment="1">
      <alignment horizontal="center" vertical="center" wrapText="1"/>
    </xf>
    <xf numFmtId="1" fontId="9" fillId="0" borderId="3" xfId="4" applyNumberFormat="1" applyFont="1" applyFill="1" applyBorder="1" applyAlignment="1">
      <alignment horizontal="center" vertical="center"/>
    </xf>
    <xf numFmtId="1" fontId="9" fillId="0" borderId="6" xfId="4" applyNumberFormat="1" applyFont="1" applyFill="1" applyBorder="1" applyAlignment="1">
      <alignment horizontal="center" vertical="center"/>
    </xf>
    <xf numFmtId="9" fontId="26" fillId="0" borderId="1" xfId="4" applyNumberFormat="1" applyFont="1" applyFill="1" applyBorder="1" applyAlignment="1">
      <alignment horizontal="center" vertical="center"/>
    </xf>
    <xf numFmtId="9" fontId="26" fillId="0" borderId="1" xfId="4" applyNumberFormat="1" applyFont="1" applyFill="1" applyBorder="1" applyAlignment="1">
      <alignment horizontal="center" vertical="center" wrapText="1"/>
    </xf>
    <xf numFmtId="10" fontId="9" fillId="0" borderId="12" xfId="4" applyNumberFormat="1" applyFont="1" applyFill="1" applyBorder="1" applyAlignment="1">
      <alignment horizontal="center" vertical="center"/>
    </xf>
    <xf numFmtId="49" fontId="26" fillId="0" borderId="3" xfId="4" applyNumberFormat="1" applyFont="1" applyFill="1" applyBorder="1" applyAlignment="1">
      <alignment horizontal="center" vertical="center"/>
    </xf>
    <xf numFmtId="49" fontId="26" fillId="7" borderId="3" xfId="4" applyNumberFormat="1" applyFont="1" applyFill="1" applyBorder="1" applyAlignment="1">
      <alignment horizontal="center" vertical="center"/>
    </xf>
    <xf numFmtId="10" fontId="5" fillId="0" borderId="12" xfId="4" applyNumberFormat="1" applyFont="1" applyFill="1" applyBorder="1" applyAlignment="1">
      <alignment horizontal="center" vertical="center"/>
    </xf>
    <xf numFmtId="164" fontId="9" fillId="0" borderId="1" xfId="4" applyNumberFormat="1" applyFont="1" applyFill="1" applyBorder="1" applyAlignment="1">
      <alignment horizontal="center" vertical="center" wrapText="1"/>
    </xf>
    <xf numFmtId="9" fontId="9" fillId="7" borderId="1" xfId="4" applyNumberFormat="1" applyFont="1" applyFill="1" applyBorder="1" applyAlignment="1">
      <alignment horizontal="center" vertical="center"/>
    </xf>
    <xf numFmtId="9" fontId="9" fillId="0" borderId="1" xfId="4" applyNumberFormat="1" applyFont="1" applyFill="1" applyBorder="1" applyAlignment="1">
      <alignment horizontal="center" vertical="center" wrapText="1"/>
    </xf>
    <xf numFmtId="164" fontId="9" fillId="0" borderId="1" xfId="4" applyNumberFormat="1" applyFont="1" applyFill="1" applyBorder="1" applyAlignment="1">
      <alignment horizontal="center" vertical="center"/>
    </xf>
    <xf numFmtId="164" fontId="9" fillId="0" borderId="3" xfId="4" applyNumberFormat="1" applyFont="1" applyFill="1" applyBorder="1" applyAlignment="1">
      <alignment horizontal="center" vertical="center"/>
    </xf>
    <xf numFmtId="164" fontId="9" fillId="0" borderId="3" xfId="4" applyNumberFormat="1" applyFont="1" applyFill="1" applyBorder="1" applyAlignment="1">
      <alignment horizontal="center" vertical="center" wrapText="1"/>
    </xf>
    <xf numFmtId="166" fontId="9" fillId="0" borderId="1" xfId="4" applyNumberFormat="1" applyFont="1" applyFill="1" applyBorder="1" applyAlignment="1">
      <alignment horizontal="center" vertical="center"/>
    </xf>
    <xf numFmtId="166" fontId="9" fillId="7" borderId="1" xfId="4" applyNumberFormat="1" applyFont="1" applyFill="1" applyBorder="1" applyAlignment="1">
      <alignment horizontal="center" vertical="center"/>
    </xf>
    <xf numFmtId="164" fontId="9" fillId="7" borderId="3" xfId="4" applyNumberFormat="1" applyFont="1" applyFill="1" applyBorder="1" applyAlignment="1">
      <alignment horizontal="center" vertical="center" wrapText="1"/>
    </xf>
    <xf numFmtId="164" fontId="40" fillId="0" borderId="1" xfId="4" applyNumberFormat="1" applyFont="1" applyFill="1" applyBorder="1" applyAlignment="1">
      <alignment horizontal="center" vertical="center"/>
    </xf>
    <xf numFmtId="1" fontId="9" fillId="3" borderId="12" xfId="4" applyNumberFormat="1" applyFont="1" applyFill="1" applyBorder="1" applyAlignment="1">
      <alignment horizontal="center" vertical="center"/>
    </xf>
    <xf numFmtId="49" fontId="9" fillId="3" borderId="3" xfId="4" applyNumberFormat="1" applyFont="1" applyFill="1" applyBorder="1" applyAlignment="1">
      <alignment horizontal="center" vertical="center"/>
    </xf>
    <xf numFmtId="0" fontId="4" fillId="9" borderId="3" xfId="4" applyFont="1" applyFill="1" applyBorder="1" applyAlignment="1">
      <alignment horizontal="center" vertical="center"/>
    </xf>
    <xf numFmtId="164" fontId="9" fillId="10" borderId="1" xfId="0" applyNumberFormat="1" applyFont="1" applyFill="1" applyBorder="1" applyAlignment="1">
      <alignment horizontal="center" vertical="center" wrapText="1"/>
    </xf>
    <xf numFmtId="17" fontId="9" fillId="10" borderId="12"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10" borderId="12"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0" fontId="10" fillId="0" borderId="1" xfId="0" applyFont="1" applyFill="1" applyBorder="1"/>
    <xf numFmtId="17" fontId="9" fillId="10" borderId="3"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10" borderId="3" xfId="0" applyNumberFormat="1" applyFont="1" applyFill="1" applyBorder="1" applyAlignment="1">
      <alignment horizontal="center" vertical="center"/>
    </xf>
    <xf numFmtId="1" fontId="9" fillId="0" borderId="3" xfId="0" applyNumberFormat="1" applyFont="1" applyFill="1" applyBorder="1" applyAlignment="1">
      <alignment horizontal="center" vertical="center" wrapText="1"/>
    </xf>
    <xf numFmtId="17" fontId="9" fillId="11" borderId="3" xfId="0" applyNumberFormat="1" applyFont="1" applyFill="1" applyBorder="1" applyAlignment="1">
      <alignment horizontal="center" vertical="center" wrapText="1"/>
    </xf>
    <xf numFmtId="1" fontId="9" fillId="11" borderId="1" xfId="0" applyNumberFormat="1" applyFont="1" applyFill="1" applyBorder="1" applyAlignment="1">
      <alignment horizontal="center" vertical="center" wrapText="1"/>
    </xf>
    <xf numFmtId="1" fontId="9" fillId="11" borderId="12" xfId="0" applyNumberFormat="1" applyFont="1" applyFill="1" applyBorder="1" applyAlignment="1">
      <alignment horizontal="center" vertical="center" wrapText="1"/>
    </xf>
    <xf numFmtId="0" fontId="4" fillId="9" borderId="1" xfId="4" applyFont="1" applyFill="1" applyBorder="1" applyAlignment="1">
      <alignment horizontal="center" vertical="center"/>
    </xf>
    <xf numFmtId="0" fontId="4" fillId="11" borderId="3" xfId="4" applyFont="1" applyFill="1" applyBorder="1" applyAlignment="1">
      <alignment horizontal="center" vertical="center"/>
    </xf>
    <xf numFmtId="10" fontId="41" fillId="0" borderId="11"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6" fillId="0" borderId="1" xfId="0" applyFont="1" applyFill="1" applyBorder="1" applyAlignment="1"/>
    <xf numFmtId="0" fontId="12" fillId="2" borderId="12" xfId="0" applyFont="1" applyFill="1" applyBorder="1" applyAlignment="1">
      <alignment vertical="center" wrapText="1"/>
    </xf>
    <xf numFmtId="0" fontId="4" fillId="14" borderId="1" xfId="0" applyFont="1" applyFill="1" applyBorder="1" applyAlignment="1">
      <alignment vertical="center"/>
    </xf>
    <xf numFmtId="165" fontId="4" fillId="0" borderId="1" xfId="0" applyNumberFormat="1" applyFont="1" applyFill="1" applyBorder="1" applyAlignment="1">
      <alignment horizontal="center" vertical="center"/>
    </xf>
    <xf numFmtId="0" fontId="9" fillId="0" borderId="11" xfId="0" applyNumberFormat="1" applyFont="1" applyFill="1" applyBorder="1" applyAlignment="1">
      <alignment horizontal="center" vertical="center" wrapText="1"/>
    </xf>
    <xf numFmtId="0" fontId="9" fillId="10" borderId="12" xfId="0" applyNumberFormat="1" applyFont="1" applyFill="1" applyBorder="1" applyAlignment="1">
      <alignment horizontal="center" vertical="center"/>
    </xf>
    <xf numFmtId="0" fontId="9" fillId="9" borderId="12" xfId="0" applyNumberFormat="1" applyFont="1" applyFill="1" applyBorder="1" applyAlignment="1">
      <alignment horizontal="center" vertical="center"/>
    </xf>
    <xf numFmtId="0" fontId="4" fillId="14" borderId="3" xfId="0" applyFont="1" applyFill="1" applyBorder="1" applyAlignment="1">
      <alignment vertical="center"/>
    </xf>
    <xf numFmtId="165" fontId="4" fillId="0" borderId="3" xfId="0" applyNumberFormat="1" applyFont="1" applyFill="1" applyBorder="1" applyAlignment="1">
      <alignment horizontal="center" vertical="center"/>
    </xf>
    <xf numFmtId="0" fontId="4" fillId="14" borderId="12" xfId="0" applyFont="1" applyFill="1" applyBorder="1" applyAlignment="1">
      <alignment vertical="center"/>
    </xf>
    <xf numFmtId="164" fontId="9" fillId="0" borderId="12" xfId="0" applyNumberFormat="1" applyFont="1" applyFill="1" applyBorder="1" applyAlignment="1">
      <alignment horizontal="center" vertical="center"/>
    </xf>
    <xf numFmtId="165" fontId="9" fillId="0" borderId="1" xfId="0" applyNumberFormat="1" applyFont="1" applyFill="1" applyBorder="1" applyAlignment="1">
      <alignment horizontal="center" vertical="center"/>
    </xf>
    <xf numFmtId="0" fontId="26" fillId="2" borderId="12" xfId="0" applyNumberFormat="1" applyFont="1" applyFill="1" applyBorder="1" applyAlignment="1">
      <alignment vertical="top" wrapText="1"/>
    </xf>
    <xf numFmtId="17" fontId="9" fillId="0" borderId="12"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10" fontId="26" fillId="0" borderId="11" xfId="0" applyNumberFormat="1" applyFont="1" applyFill="1" applyBorder="1" applyAlignment="1">
      <alignment horizontal="center" vertical="center" wrapText="1"/>
    </xf>
    <xf numFmtId="165" fontId="4" fillId="14" borderId="1" xfId="0" applyNumberFormat="1" applyFont="1" applyFill="1" applyBorder="1" applyAlignment="1">
      <alignment horizontal="center" vertical="center"/>
    </xf>
    <xf numFmtId="0" fontId="9" fillId="14" borderId="12" xfId="0" applyNumberFormat="1" applyFont="1" applyFill="1" applyBorder="1" applyAlignment="1">
      <alignment horizontal="center" vertical="center"/>
    </xf>
    <xf numFmtId="9" fontId="9" fillId="14" borderId="1" xfId="0" applyNumberFormat="1" applyFont="1" applyFill="1" applyBorder="1" applyAlignment="1">
      <alignment horizontal="center" vertical="center" wrapText="1"/>
    </xf>
    <xf numFmtId="17" fontId="9" fillId="14" borderId="1" xfId="0" applyNumberFormat="1" applyFont="1" applyFill="1" applyBorder="1" applyAlignment="1">
      <alignment horizontal="center" vertical="center" wrapText="1"/>
    </xf>
    <xf numFmtId="1" fontId="26" fillId="14" borderId="11" xfId="0" applyNumberFormat="1" applyFont="1" applyFill="1" applyBorder="1" applyAlignment="1">
      <alignment horizontal="center" vertical="center" wrapText="1"/>
    </xf>
    <xf numFmtId="1" fontId="26" fillId="0" borderId="11" xfId="0" applyNumberFormat="1" applyFont="1" applyFill="1" applyBorder="1" applyAlignment="1">
      <alignment horizontal="center" vertical="center" wrapText="1"/>
    </xf>
    <xf numFmtId="9" fontId="28" fillId="14" borderId="5" xfId="0" applyNumberFormat="1" applyFont="1" applyFill="1" applyBorder="1" applyAlignment="1">
      <alignment horizontal="center" vertical="center" wrapText="1"/>
    </xf>
    <xf numFmtId="9" fontId="28" fillId="14" borderId="3" xfId="0" applyNumberFormat="1" applyFont="1" applyFill="1" applyBorder="1" applyAlignment="1">
      <alignment horizontal="center" vertical="center" wrapText="1"/>
    </xf>
    <xf numFmtId="9" fontId="28" fillId="0" borderId="6" xfId="0" applyNumberFormat="1" applyFont="1" applyFill="1" applyBorder="1" applyAlignment="1">
      <alignment horizontal="center" vertical="center" wrapText="1"/>
    </xf>
    <xf numFmtId="9" fontId="28" fillId="14" borderId="6" xfId="0" applyNumberFormat="1" applyFont="1" applyFill="1" applyBorder="1" applyAlignment="1">
      <alignment horizontal="center" vertical="center" wrapText="1"/>
    </xf>
    <xf numFmtId="9" fontId="28" fillId="0" borderId="5" xfId="0" applyNumberFormat="1" applyFont="1" applyFill="1" applyBorder="1" applyAlignment="1">
      <alignment horizontal="center" vertical="center" wrapText="1"/>
    </xf>
    <xf numFmtId="9" fontId="28" fillId="0" borderId="3" xfId="0" applyNumberFormat="1" applyFont="1" applyFill="1" applyBorder="1" applyAlignment="1">
      <alignment horizontal="center" vertical="center" wrapText="1"/>
    </xf>
    <xf numFmtId="167" fontId="9" fillId="0" borderId="3" xfId="0" applyNumberFormat="1" applyFont="1" applyFill="1" applyBorder="1" applyAlignment="1">
      <alignment horizontal="center" vertical="center" wrapText="1"/>
    </xf>
    <xf numFmtId="17" fontId="9" fillId="8"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15" fillId="10" borderId="3" xfId="0" applyFont="1" applyFill="1" applyBorder="1" applyAlignment="1">
      <alignment horizontal="center" vertical="center" wrapText="1"/>
    </xf>
    <xf numFmtId="164" fontId="9" fillId="8" borderId="1" xfId="0" applyNumberFormat="1" applyFont="1" applyFill="1" applyBorder="1" applyAlignment="1">
      <alignment horizontal="center" vertical="center"/>
    </xf>
    <xf numFmtId="1" fontId="26" fillId="8" borderId="11" xfId="0" applyNumberFormat="1" applyFont="1" applyFill="1" applyBorder="1" applyAlignment="1">
      <alignment horizontal="center" vertical="center" wrapText="1"/>
    </xf>
    <xf numFmtId="9" fontId="28" fillId="8" borderId="5" xfId="0" applyNumberFormat="1" applyFont="1" applyFill="1" applyBorder="1" applyAlignment="1">
      <alignment horizontal="center" vertical="center" wrapText="1"/>
    </xf>
    <xf numFmtId="9" fontId="28" fillId="8" borderId="3" xfId="0" applyNumberFormat="1" applyFont="1" applyFill="1" applyBorder="1" applyAlignment="1">
      <alignment horizontal="center" vertical="center" wrapText="1"/>
    </xf>
    <xf numFmtId="167" fontId="9" fillId="8" borderId="3" xfId="0" applyNumberFormat="1" applyFont="1" applyFill="1" applyBorder="1" applyAlignment="1">
      <alignment horizontal="center" vertical="center" wrapText="1"/>
    </xf>
    <xf numFmtId="9" fontId="28" fillId="8" borderId="6" xfId="0" applyNumberFormat="1" applyFont="1" applyFill="1" applyBorder="1" applyAlignment="1">
      <alignment horizontal="center" vertical="center" wrapText="1"/>
    </xf>
    <xf numFmtId="0" fontId="9" fillId="2" borderId="12" xfId="0" applyNumberFormat="1" applyFont="1" applyFill="1" applyBorder="1" applyAlignment="1">
      <alignment horizontal="center" vertical="center"/>
    </xf>
    <xf numFmtId="17" fontId="9" fillId="0" borderId="1" xfId="0" applyNumberFormat="1" applyFont="1" applyFill="1" applyBorder="1" applyAlignment="1">
      <alignment horizontal="center" vertical="center" wrapText="1"/>
    </xf>
    <xf numFmtId="10" fontId="26" fillId="0" borderId="12" xfId="0" applyNumberFormat="1"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1" fontId="26" fillId="0" borderId="3" xfId="0" applyNumberFormat="1" applyFont="1" applyFill="1" applyBorder="1" applyAlignment="1">
      <alignment horizontal="center" vertical="center" wrapText="1"/>
    </xf>
    <xf numFmtId="0" fontId="9" fillId="8" borderId="3" xfId="0" applyNumberFormat="1" applyFont="1" applyFill="1" applyBorder="1" applyAlignment="1">
      <alignment horizontal="center" vertical="center" wrapText="1"/>
    </xf>
    <xf numFmtId="10" fontId="41" fillId="8" borderId="11"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10" fontId="41" fillId="0" borderId="15" xfId="0" applyNumberFormat="1" applyFont="1" applyFill="1" applyBorder="1" applyAlignment="1">
      <alignment horizontal="center" vertical="center" wrapText="1"/>
    </xf>
    <xf numFmtId="10" fontId="41" fillId="8" borderId="15" xfId="0" applyNumberFormat="1" applyFont="1" applyFill="1" applyBorder="1" applyAlignment="1">
      <alignment horizontal="center" vertical="center" wrapText="1"/>
    </xf>
    <xf numFmtId="10" fontId="26" fillId="8" borderId="12" xfId="0" applyNumberFormat="1" applyFont="1" applyFill="1" applyBorder="1" applyAlignment="1">
      <alignment horizontal="center" vertical="center" wrapText="1"/>
    </xf>
    <xf numFmtId="1" fontId="9" fillId="8" borderId="2" xfId="0" applyNumberFormat="1" applyFont="1" applyFill="1" applyBorder="1" applyAlignment="1">
      <alignment horizontal="center" vertical="center" wrapText="1"/>
    </xf>
    <xf numFmtId="1" fontId="26" fillId="8" borderId="3"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xf>
    <xf numFmtId="0" fontId="9" fillId="10" borderId="1" xfId="0" applyNumberFormat="1" applyFont="1" applyFill="1" applyBorder="1" applyAlignment="1">
      <alignment horizontal="center" vertical="center"/>
    </xf>
    <xf numFmtId="0" fontId="9" fillId="9" borderId="1" xfId="0" applyNumberFormat="1" applyFont="1" applyFill="1" applyBorder="1" applyAlignment="1">
      <alignment horizontal="center" vertical="center"/>
    </xf>
    <xf numFmtId="0" fontId="10" fillId="0" borderId="5"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164" fontId="4" fillId="14" borderId="1" xfId="0" applyNumberFormat="1" applyFont="1" applyFill="1" applyBorder="1" applyAlignment="1">
      <alignment horizontal="center" vertical="center"/>
    </xf>
    <xf numFmtId="164" fontId="9" fillId="14" borderId="1" xfId="0" applyNumberFormat="1" applyFont="1" applyFill="1" applyBorder="1" applyAlignment="1">
      <alignment horizontal="center" vertical="center"/>
    </xf>
    <xf numFmtId="164" fontId="9" fillId="10" borderId="1" xfId="4" applyNumberFormat="1" applyFont="1" applyFill="1" applyBorder="1" applyAlignment="1">
      <alignment horizontal="center" vertical="center" wrapText="1"/>
    </xf>
    <xf numFmtId="10" fontId="26" fillId="0" borderId="15" xfId="0" applyNumberFormat="1" applyFont="1" applyFill="1" applyBorder="1" applyAlignment="1">
      <alignment horizontal="center" vertical="center" wrapText="1"/>
    </xf>
    <xf numFmtId="0" fontId="15" fillId="9" borderId="1" xfId="0" applyFont="1" applyFill="1" applyBorder="1" applyAlignment="1">
      <alignment horizontal="center" vertical="center" wrapText="1"/>
    </xf>
    <xf numFmtId="164" fontId="9" fillId="10" borderId="1" xfId="0" applyNumberFormat="1" applyFont="1" applyFill="1" applyBorder="1" applyAlignment="1">
      <alignment horizontal="center" vertical="center"/>
    </xf>
    <xf numFmtId="0" fontId="4" fillId="8" borderId="12" xfId="0" applyFont="1" applyFill="1" applyBorder="1" applyAlignment="1">
      <alignment vertical="center"/>
    </xf>
    <xf numFmtId="0" fontId="4" fillId="8" borderId="3" xfId="0" applyFont="1" applyFill="1" applyBorder="1" applyAlignment="1">
      <alignment vertical="center"/>
    </xf>
    <xf numFmtId="0" fontId="10" fillId="0" borderId="12" xfId="0" applyFont="1" applyFill="1" applyBorder="1" applyAlignment="1">
      <alignment horizontal="left" vertical="top" wrapText="1"/>
    </xf>
    <xf numFmtId="1" fontId="28" fillId="0" borderId="3"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164" fontId="6" fillId="0" borderId="0" xfId="0" applyNumberFormat="1" applyFont="1" applyFill="1" applyBorder="1" applyAlignment="1">
      <alignment horizontal="center"/>
    </xf>
    <xf numFmtId="9" fontId="29" fillId="0" borderId="1" xfId="4" applyNumberFormat="1" applyFont="1" applyFill="1" applyBorder="1" applyAlignment="1">
      <alignment horizontal="center" vertical="center" wrapText="1"/>
    </xf>
    <xf numFmtId="0" fontId="4" fillId="13" borderId="1" xfId="4" applyFont="1" applyFill="1" applyBorder="1" applyAlignment="1">
      <alignment horizontal="center" vertical="center"/>
    </xf>
    <xf numFmtId="1" fontId="9" fillId="13" borderId="3" xfId="4" applyNumberFormat="1" applyFont="1" applyFill="1" applyBorder="1" applyAlignment="1">
      <alignment horizontal="center" vertical="center"/>
    </xf>
    <xf numFmtId="9" fontId="30" fillId="13" borderId="1" xfId="4" applyNumberFormat="1" applyFont="1" applyFill="1" applyBorder="1" applyAlignment="1">
      <alignment horizontal="center" vertical="center"/>
    </xf>
    <xf numFmtId="1" fontId="9" fillId="9" borderId="1" xfId="0" applyNumberFormat="1" applyFont="1" applyFill="1" applyBorder="1" applyAlignment="1">
      <alignment horizontal="center" vertical="center" wrapText="1"/>
    </xf>
    <xf numFmtId="164" fontId="9" fillId="9" borderId="2" xfId="0" applyNumberFormat="1" applyFont="1" applyFill="1" applyBorder="1" applyAlignment="1">
      <alignment horizontal="center" vertical="center" wrapText="1"/>
    </xf>
    <xf numFmtId="0" fontId="21" fillId="12" borderId="1" xfId="0" applyNumberFormat="1" applyFont="1" applyFill="1" applyBorder="1" applyAlignment="1">
      <alignment horizontal="center" vertical="center"/>
    </xf>
    <xf numFmtId="0" fontId="4" fillId="0" borderId="0" xfId="0" applyFont="1" applyFill="1" applyBorder="1" applyAlignment="1">
      <alignment horizontal="left" vertical="top"/>
    </xf>
    <xf numFmtId="165" fontId="12" fillId="0" borderId="3" xfId="0" applyNumberFormat="1" applyFont="1" applyFill="1" applyBorder="1" applyAlignment="1">
      <alignment horizontal="center" vertical="center"/>
    </xf>
    <xf numFmtId="165" fontId="43" fillId="0" borderId="3" xfId="0" applyNumberFormat="1" applyFont="1" applyFill="1" applyBorder="1" applyAlignment="1">
      <alignment horizontal="center" vertical="center"/>
    </xf>
    <xf numFmtId="165" fontId="44" fillId="0" borderId="3" xfId="0" applyNumberFormat="1" applyFont="1" applyFill="1" applyBorder="1" applyAlignment="1">
      <alignment horizontal="center" vertical="center"/>
    </xf>
    <xf numFmtId="164" fontId="9" fillId="9" borderId="1" xfId="4" applyNumberFormat="1" applyFont="1" applyFill="1" applyBorder="1" applyAlignment="1">
      <alignment horizontal="center" vertical="center" wrapText="1"/>
    </xf>
    <xf numFmtId="164" fontId="15" fillId="12" borderId="3" xfId="0" applyNumberFormat="1" applyFont="1" applyFill="1" applyBorder="1" applyAlignment="1">
      <alignment horizontal="center" vertical="center" wrapText="1"/>
    </xf>
    <xf numFmtId="0" fontId="30" fillId="0" borderId="0" xfId="4" applyFont="1" applyFill="1" applyBorder="1"/>
    <xf numFmtId="0" fontId="30" fillId="0" borderId="0" xfId="4" applyNumberFormat="1" applyFont="1" applyFill="1" applyBorder="1"/>
    <xf numFmtId="0" fontId="45" fillId="0" borderId="0" xfId="4" applyFont="1" applyFill="1" applyBorder="1" applyAlignment="1">
      <alignment horizontal="center"/>
    </xf>
    <xf numFmtId="0" fontId="46" fillId="0" borderId="0" xfId="4" applyNumberFormat="1" applyFont="1" applyFill="1" applyBorder="1" applyAlignment="1">
      <alignment vertical="center"/>
    </xf>
    <xf numFmtId="0" fontId="46" fillId="0" borderId="0" xfId="4" applyNumberFormat="1" applyFont="1" applyFill="1" applyBorder="1" applyAlignment="1">
      <alignment horizontal="center" vertical="center"/>
    </xf>
    <xf numFmtId="0" fontId="28" fillId="0" borderId="0" xfId="4" applyFont="1" applyFill="1" applyBorder="1" applyAlignment="1">
      <alignment wrapText="1"/>
    </xf>
    <xf numFmtId="0" fontId="28" fillId="0" borderId="0" xfId="4" applyFont="1" applyFill="1" applyBorder="1"/>
    <xf numFmtId="10" fontId="30" fillId="0" borderId="0" xfId="4" applyNumberFormat="1" applyFont="1" applyFill="1" applyBorder="1"/>
    <xf numFmtId="9" fontId="30" fillId="0" borderId="0" xfId="4" applyNumberFormat="1" applyFont="1" applyFill="1" applyBorder="1"/>
    <xf numFmtId="0" fontId="30" fillId="0" borderId="0" xfId="4" applyFont="1"/>
    <xf numFmtId="1" fontId="26" fillId="0" borderId="1" xfId="4" applyNumberFormat="1" applyFont="1" applyFill="1" applyBorder="1" applyAlignment="1">
      <alignment horizontal="center" vertical="center" wrapText="1"/>
    </xf>
    <xf numFmtId="0" fontId="46" fillId="3" borderId="1" xfId="4" applyFont="1" applyFill="1" applyBorder="1" applyAlignment="1">
      <alignment horizontal="center" vertical="center"/>
    </xf>
    <xf numFmtId="0" fontId="46" fillId="0" borderId="1" xfId="4" applyFont="1" applyFill="1" applyBorder="1" applyAlignment="1">
      <alignment horizontal="center" vertical="center"/>
    </xf>
    <xf numFmtId="164" fontId="47" fillId="9" borderId="1" xfId="4" applyNumberFormat="1" applyFont="1" applyFill="1" applyBorder="1" applyAlignment="1">
      <alignment horizontal="center" vertical="center" wrapText="1"/>
    </xf>
    <xf numFmtId="0" fontId="46" fillId="10" borderId="1" xfId="4" applyFont="1" applyFill="1" applyBorder="1" applyAlignment="1">
      <alignment horizontal="center" vertical="center"/>
    </xf>
    <xf numFmtId="0" fontId="30" fillId="3" borderId="1" xfId="4" applyFont="1" applyFill="1" applyBorder="1" applyAlignment="1">
      <alignment vertical="center"/>
    </xf>
    <xf numFmtId="0" fontId="46" fillId="9" borderId="1" xfId="4" applyFont="1" applyFill="1" applyBorder="1" applyAlignment="1">
      <alignment horizontal="center" vertical="center"/>
    </xf>
    <xf numFmtId="0" fontId="30" fillId="0" borderId="13" xfId="4" applyFont="1" applyFill="1" applyBorder="1" applyAlignment="1">
      <alignment horizontal="left" vertical="center" wrapText="1"/>
    </xf>
    <xf numFmtId="1" fontId="26" fillId="0" borderId="1" xfId="4" applyNumberFormat="1" applyFont="1" applyFill="1" applyBorder="1" applyAlignment="1">
      <alignment vertical="center" wrapText="1"/>
    </xf>
    <xf numFmtId="0" fontId="30" fillId="0" borderId="8" xfId="4" applyFont="1" applyFill="1" applyBorder="1" applyAlignment="1">
      <alignment horizontal="left" vertical="center" wrapText="1"/>
    </xf>
    <xf numFmtId="0" fontId="28" fillId="0" borderId="1" xfId="4" applyFont="1" applyFill="1" applyBorder="1" applyAlignment="1">
      <alignment horizontal="center" vertical="center"/>
    </xf>
    <xf numFmtId="0" fontId="26" fillId="3" borderId="1" xfId="4" applyFont="1" applyFill="1" applyBorder="1" applyAlignment="1">
      <alignment horizontal="center" vertical="center"/>
    </xf>
    <xf numFmtId="0" fontId="30" fillId="0" borderId="0" xfId="4" applyFont="1" applyFill="1" applyBorder="1" applyAlignment="1">
      <alignment vertical="center"/>
    </xf>
    <xf numFmtId="164" fontId="47" fillId="10" borderId="1" xfId="4" applyNumberFormat="1" applyFont="1" applyFill="1" applyBorder="1" applyAlignment="1">
      <alignment horizontal="center" vertical="center" wrapText="1"/>
    </xf>
    <xf numFmtId="0" fontId="30" fillId="0" borderId="1" xfId="4" applyFont="1" applyBorder="1" applyAlignment="1">
      <alignment vertical="top"/>
    </xf>
    <xf numFmtId="9" fontId="30" fillId="0" borderId="1" xfId="4" applyNumberFormat="1" applyFont="1" applyFill="1" applyBorder="1" applyAlignment="1">
      <alignment horizontal="center"/>
    </xf>
    <xf numFmtId="0" fontId="30" fillId="0" borderId="1" xfId="4" applyFont="1" applyFill="1" applyBorder="1" applyAlignment="1">
      <alignment vertical="top"/>
    </xf>
    <xf numFmtId="9" fontId="28" fillId="0" borderId="1" xfId="4" applyNumberFormat="1" applyFont="1" applyFill="1" applyBorder="1" applyAlignment="1">
      <alignment horizontal="center" vertical="center"/>
    </xf>
    <xf numFmtId="0" fontId="30" fillId="0" borderId="1" xfId="4" applyFont="1" applyFill="1" applyBorder="1" applyAlignment="1">
      <alignment vertical="top" wrapText="1"/>
    </xf>
    <xf numFmtId="9" fontId="30" fillId="0" borderId="1" xfId="4" applyNumberFormat="1" applyFont="1" applyFill="1" applyBorder="1"/>
    <xf numFmtId="0" fontId="26" fillId="0" borderId="0" xfId="4" applyNumberFormat="1" applyFont="1" applyFill="1" applyBorder="1" applyAlignment="1">
      <alignment vertical="center" wrapText="1"/>
    </xf>
    <xf numFmtId="0" fontId="26" fillId="0" borderId="1" xfId="4" applyNumberFormat="1" applyFont="1" applyFill="1" applyBorder="1" applyAlignment="1">
      <alignment vertical="center" wrapText="1"/>
    </xf>
    <xf numFmtId="0" fontId="26" fillId="0" borderId="3" xfId="4" applyNumberFormat="1" applyFont="1" applyFill="1" applyBorder="1" applyAlignment="1">
      <alignment vertical="center" wrapText="1"/>
    </xf>
    <xf numFmtId="0" fontId="46" fillId="0" borderId="3" xfId="4" applyNumberFormat="1" applyFont="1" applyFill="1" applyBorder="1" applyAlignment="1">
      <alignment horizontal="center" vertical="center"/>
    </xf>
    <xf numFmtId="0" fontId="46" fillId="0" borderId="2" xfId="4" applyNumberFormat="1" applyFont="1" applyFill="1" applyBorder="1" applyAlignment="1">
      <alignment horizontal="center" vertical="center"/>
    </xf>
    <xf numFmtId="0" fontId="30" fillId="0" borderId="3" xfId="4" applyFont="1" applyFill="1" applyBorder="1" applyAlignment="1">
      <alignment horizontal="center" vertical="top" wrapText="1"/>
    </xf>
    <xf numFmtId="0" fontId="29" fillId="0" borderId="3" xfId="4" applyFont="1" applyFill="1" applyBorder="1" applyAlignment="1">
      <alignment horizontal="center" vertical="top" wrapText="1"/>
    </xf>
    <xf numFmtId="0" fontId="28" fillId="0" borderId="1" xfId="4" applyFont="1" applyFill="1" applyBorder="1" applyAlignment="1">
      <alignment horizontal="left" vertical="top" wrapText="1"/>
    </xf>
    <xf numFmtId="0" fontId="30" fillId="0" borderId="15" xfId="4" applyFont="1" applyFill="1" applyBorder="1"/>
    <xf numFmtId="0" fontId="30" fillId="8" borderId="4" xfId="4" applyFont="1" applyFill="1" applyBorder="1" applyAlignment="1">
      <alignment vertical="center"/>
    </xf>
    <xf numFmtId="0" fontId="30" fillId="8" borderId="8" xfId="4" applyFont="1" applyFill="1" applyBorder="1" applyAlignment="1">
      <alignment vertical="center"/>
    </xf>
    <xf numFmtId="0" fontId="30" fillId="8" borderId="8" xfId="4" applyFont="1" applyFill="1" applyBorder="1" applyAlignment="1">
      <alignment horizontal="center" vertical="center" wrapText="1"/>
    </xf>
    <xf numFmtId="0" fontId="30" fillId="3" borderId="12" xfId="4" applyFont="1" applyFill="1" applyBorder="1" applyAlignment="1">
      <alignment vertical="center"/>
    </xf>
    <xf numFmtId="0" fontId="30" fillId="0" borderId="12" xfId="4" applyFont="1" applyBorder="1" applyAlignment="1">
      <alignment vertical="top"/>
    </xf>
    <xf numFmtId="9" fontId="28" fillId="7" borderId="2" xfId="4" applyNumberFormat="1" applyFont="1" applyFill="1" applyBorder="1" applyAlignment="1">
      <alignment horizontal="center" vertical="center" wrapText="1"/>
    </xf>
    <xf numFmtId="0" fontId="46" fillId="3" borderId="12" xfId="4" applyFont="1" applyFill="1" applyBorder="1" applyAlignment="1">
      <alignment horizontal="center" vertical="center"/>
    </xf>
    <xf numFmtId="0" fontId="30" fillId="3" borderId="12" xfId="4" applyFont="1" applyFill="1" applyBorder="1" applyAlignment="1">
      <alignment horizontal="center" vertical="center"/>
    </xf>
    <xf numFmtId="165" fontId="30" fillId="15" borderId="2" xfId="4" applyNumberFormat="1" applyFont="1" applyFill="1" applyBorder="1" applyAlignment="1">
      <alignment horizontal="center" vertical="center" wrapText="1"/>
    </xf>
    <xf numFmtId="165" fontId="45" fillId="3" borderId="12" xfId="4" applyNumberFormat="1" applyFont="1" applyFill="1" applyBorder="1" applyAlignment="1">
      <alignment horizontal="center" vertical="center"/>
    </xf>
    <xf numFmtId="165" fontId="30" fillId="7" borderId="2" xfId="4" applyNumberFormat="1" applyFont="1" applyFill="1" applyBorder="1" applyAlignment="1">
      <alignment horizontal="center" vertical="center" wrapText="1"/>
    </xf>
    <xf numFmtId="165" fontId="30" fillId="3" borderId="12" xfId="4" applyNumberFormat="1" applyFont="1" applyFill="1" applyBorder="1" applyAlignment="1">
      <alignment horizontal="center" vertical="center"/>
    </xf>
    <xf numFmtId="165" fontId="30" fillId="3" borderId="2" xfId="4" applyNumberFormat="1" applyFont="1" applyFill="1" applyBorder="1" applyAlignment="1">
      <alignment horizontal="center" vertical="center"/>
    </xf>
    <xf numFmtId="0" fontId="30" fillId="3" borderId="2" xfId="4" applyFont="1" applyFill="1" applyBorder="1" applyAlignment="1">
      <alignment vertical="center"/>
    </xf>
    <xf numFmtId="0" fontId="30" fillId="0" borderId="0" xfId="4" applyFont="1" applyFill="1" applyBorder="1" applyAlignment="1">
      <alignment vertical="top" wrapText="1"/>
    </xf>
    <xf numFmtId="165" fontId="30" fillId="3" borderId="3" xfId="4" applyNumberFormat="1" applyFont="1" applyFill="1" applyBorder="1" applyAlignment="1">
      <alignment vertical="center"/>
    </xf>
    <xf numFmtId="165" fontId="30" fillId="0" borderId="2" xfId="4" applyNumberFormat="1" applyFont="1" applyFill="1" applyBorder="1" applyAlignment="1">
      <alignment horizontal="center" vertical="center" wrapText="1"/>
    </xf>
    <xf numFmtId="0" fontId="30" fillId="3" borderId="3" xfId="4" applyFont="1" applyFill="1" applyBorder="1" applyAlignment="1">
      <alignment vertical="center"/>
    </xf>
    <xf numFmtId="165" fontId="30" fillId="7" borderId="7" xfId="4" applyNumberFormat="1" applyFont="1" applyFill="1" applyBorder="1" applyAlignment="1">
      <alignment horizontal="center" vertical="center" wrapText="1"/>
    </xf>
    <xf numFmtId="0" fontId="30" fillId="3" borderId="15" xfId="4" applyFont="1" applyFill="1" applyBorder="1" applyAlignment="1">
      <alignment vertical="center"/>
    </xf>
    <xf numFmtId="165" fontId="30" fillId="3" borderId="12" xfId="4" applyNumberFormat="1" applyFont="1" applyFill="1" applyBorder="1" applyAlignment="1">
      <alignment vertical="center"/>
    </xf>
    <xf numFmtId="164" fontId="28" fillId="7" borderId="2" xfId="4" applyNumberFormat="1" applyFont="1" applyFill="1" applyBorder="1" applyAlignment="1">
      <alignment horizontal="center" vertical="center" wrapText="1"/>
    </xf>
    <xf numFmtId="164" fontId="28" fillId="7" borderId="7" xfId="4" applyNumberFormat="1" applyFont="1" applyFill="1" applyBorder="1" applyAlignment="1">
      <alignment horizontal="center" vertical="center" wrapText="1"/>
    </xf>
    <xf numFmtId="164" fontId="47" fillId="10" borderId="3" xfId="4" applyNumberFormat="1" applyFont="1" applyFill="1" applyBorder="1" applyAlignment="1">
      <alignment horizontal="center" vertical="center" wrapText="1"/>
    </xf>
    <xf numFmtId="10" fontId="28" fillId="0" borderId="1" xfId="4" applyNumberFormat="1" applyFont="1" applyFill="1" applyBorder="1" applyAlignment="1">
      <alignment horizontal="center" vertical="center"/>
    </xf>
    <xf numFmtId="10" fontId="28" fillId="0" borderId="3" xfId="4" applyNumberFormat="1" applyFont="1" applyFill="1" applyBorder="1" applyAlignment="1">
      <alignment horizontal="center" vertical="center"/>
    </xf>
    <xf numFmtId="0" fontId="28" fillId="3" borderId="1" xfId="4" applyFont="1" applyFill="1" applyBorder="1" applyAlignment="1">
      <alignment vertical="center"/>
    </xf>
    <xf numFmtId="9" fontId="28" fillId="0" borderId="1" xfId="7" applyFont="1" applyFill="1" applyBorder="1" applyAlignment="1">
      <alignment horizontal="center" vertical="center"/>
    </xf>
    <xf numFmtId="164" fontId="15" fillId="10" borderId="3" xfId="4" applyNumberFormat="1" applyFont="1" applyFill="1" applyBorder="1" applyAlignment="1">
      <alignment horizontal="center" vertical="center" wrapText="1"/>
    </xf>
    <xf numFmtId="164" fontId="47" fillId="11" borderId="3" xfId="4" applyNumberFormat="1" applyFont="1" applyFill="1" applyBorder="1" applyAlignment="1">
      <alignment horizontal="center" vertical="center" wrapText="1"/>
    </xf>
    <xf numFmtId="0" fontId="30" fillId="0" borderId="6" xfId="4" applyFont="1" applyFill="1" applyBorder="1" applyAlignment="1">
      <alignment horizontal="left" vertical="center" wrapText="1"/>
    </xf>
    <xf numFmtId="0" fontId="30" fillId="0" borderId="0" xfId="4" applyFont="1" applyFill="1" applyBorder="1" applyAlignment="1">
      <alignment horizontal="left" vertical="center" wrapText="1"/>
    </xf>
    <xf numFmtId="0" fontId="30" fillId="7" borderId="0" xfId="4" applyFont="1" applyFill="1" applyBorder="1" applyAlignment="1">
      <alignment vertical="center"/>
    </xf>
    <xf numFmtId="0" fontId="45" fillId="0" borderId="0" xfId="4" applyFont="1" applyFill="1" applyBorder="1"/>
    <xf numFmtId="17" fontId="49" fillId="8" borderId="12" xfId="4" applyNumberFormat="1" applyFont="1" applyFill="1" applyBorder="1" applyAlignment="1">
      <alignment horizontal="center" vertical="center" wrapText="1"/>
    </xf>
    <xf numFmtId="0" fontId="45" fillId="8" borderId="2" xfId="4" applyFont="1" applyFill="1" applyBorder="1" applyAlignment="1">
      <alignment horizontal="center" vertical="center" wrapText="1"/>
    </xf>
    <xf numFmtId="0" fontId="45" fillId="8" borderId="11" xfId="4" applyFont="1" applyFill="1" applyBorder="1" applyAlignment="1">
      <alignment horizontal="center" vertical="center" wrapText="1"/>
    </xf>
    <xf numFmtId="164" fontId="47" fillId="11" borderId="1" xfId="4" applyNumberFormat="1" applyFont="1" applyFill="1" applyBorder="1" applyAlignment="1">
      <alignment horizontal="center" vertical="center" wrapText="1"/>
    </xf>
    <xf numFmtId="164" fontId="30" fillId="7" borderId="2" xfId="4"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9" fillId="2" borderId="2" xfId="0" applyFont="1" applyFill="1" applyBorder="1" applyAlignment="1">
      <alignment vertical="top" wrapText="1"/>
    </xf>
    <xf numFmtId="0" fontId="5" fillId="0" borderId="3" xfId="0" applyFont="1" applyBorder="1" applyAlignment="1">
      <alignment vertical="top" wrapText="1"/>
    </xf>
    <xf numFmtId="0" fontId="4" fillId="0" borderId="12"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11" fillId="0" borderId="9" xfId="0" applyFont="1" applyBorder="1" applyAlignment="1">
      <alignment horizontal="left" vertical="center" wrapText="1"/>
    </xf>
    <xf numFmtId="0" fontId="11" fillId="0" borderId="8" xfId="0" applyFont="1" applyBorder="1" applyAlignment="1">
      <alignment horizontal="left" vertical="center" wrapText="1"/>
    </xf>
    <xf numFmtId="0" fontId="11" fillId="0" borderId="4" xfId="0" applyFont="1" applyBorder="1" applyAlignment="1">
      <alignment horizontal="left" vertical="center" wrapText="1"/>
    </xf>
    <xf numFmtId="0" fontId="8"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6" fillId="0" borderId="3" xfId="0" applyFont="1" applyFill="1" applyBorder="1" applyAlignment="1"/>
    <xf numFmtId="0" fontId="6" fillId="0" borderId="2" xfId="0" applyFont="1" applyFill="1" applyBorder="1" applyAlignment="1"/>
    <xf numFmtId="0" fontId="6" fillId="0" borderId="12" xfId="0" applyFont="1" applyFill="1" applyBorder="1" applyAlignment="1"/>
    <xf numFmtId="0" fontId="6" fillId="0" borderId="1" xfId="0" applyFont="1" applyFill="1" applyBorder="1" applyAlignment="1"/>
    <xf numFmtId="0" fontId="26" fillId="0" borderId="12" xfId="0" applyFont="1" applyFill="1" applyBorder="1" applyAlignment="1">
      <alignment horizontal="left" vertical="top" wrapText="1"/>
    </xf>
    <xf numFmtId="0" fontId="26" fillId="0" borderId="2" xfId="0" applyFont="1" applyFill="1" applyBorder="1" applyAlignment="1">
      <alignment horizontal="left" vertical="top" wrapText="1"/>
    </xf>
    <xf numFmtId="0" fontId="28" fillId="0" borderId="2"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1" fillId="8" borderId="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9" fillId="0" borderId="12"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0" fontId="28" fillId="0" borderId="3" xfId="0" applyFont="1" applyFill="1" applyBorder="1" applyAlignment="1">
      <alignment horizontal="left" vertical="top" wrapText="1"/>
    </xf>
    <xf numFmtId="17" fontId="9" fillId="0" borderId="1" xfId="0" applyNumberFormat="1" applyFont="1" applyFill="1" applyBorder="1" applyAlignment="1">
      <alignment horizontal="center" vertical="center" wrapText="1"/>
    </xf>
    <xf numFmtId="0" fontId="26" fillId="0" borderId="3" xfId="0" applyFont="1" applyFill="1" applyBorder="1" applyAlignment="1">
      <alignment horizontal="left" vertical="top" wrapText="1"/>
    </xf>
    <xf numFmtId="0" fontId="29" fillId="0" borderId="12"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14" fontId="10" fillId="0" borderId="12" xfId="0" applyNumberFormat="1" applyFont="1" applyFill="1" applyBorder="1" applyAlignment="1">
      <alignment horizontal="left" vertical="center" wrapText="1"/>
    </xf>
    <xf numFmtId="14" fontId="10" fillId="0" borderId="2" xfId="0" applyNumberFormat="1" applyFont="1" applyFill="1" applyBorder="1" applyAlignment="1">
      <alignment horizontal="left" vertical="center" wrapText="1"/>
    </xf>
    <xf numFmtId="14" fontId="10" fillId="0" borderId="3" xfId="0" applyNumberFormat="1" applyFont="1" applyFill="1" applyBorder="1" applyAlignment="1">
      <alignment horizontal="left" vertical="center" wrapText="1"/>
    </xf>
    <xf numFmtId="0" fontId="10" fillId="0" borderId="12" xfId="0" applyFont="1" applyFill="1" applyBorder="1" applyAlignment="1">
      <alignment horizontal="left" vertical="top" wrapText="1"/>
    </xf>
    <xf numFmtId="0" fontId="29" fillId="0" borderId="3" xfId="0" applyFont="1" applyFill="1" applyBorder="1" applyAlignment="1">
      <alignment horizontal="left" vertical="center" wrapText="1"/>
    </xf>
    <xf numFmtId="14" fontId="28" fillId="0" borderId="2" xfId="0" applyNumberFormat="1" applyFont="1" applyFill="1" applyBorder="1" applyAlignment="1">
      <alignment horizontal="left" vertical="center" wrapText="1"/>
    </xf>
    <xf numFmtId="14" fontId="28" fillId="0" borderId="3" xfId="0" applyNumberFormat="1" applyFont="1" applyFill="1" applyBorder="1" applyAlignment="1">
      <alignment horizontal="left" vertical="center" wrapText="1"/>
    </xf>
    <xf numFmtId="14" fontId="28" fillId="0" borderId="12" xfId="0" applyNumberFormat="1" applyFont="1" applyFill="1" applyBorder="1" applyAlignment="1">
      <alignment horizontal="left" vertical="center" wrapText="1"/>
    </xf>
    <xf numFmtId="17" fontId="9" fillId="0" borderId="15" xfId="0" applyNumberFormat="1" applyFont="1" applyFill="1" applyBorder="1" applyAlignment="1">
      <alignment horizontal="center" vertical="center" wrapText="1"/>
    </xf>
    <xf numFmtId="0" fontId="7" fillId="3" borderId="12" xfId="0" applyFont="1" applyFill="1" applyBorder="1" applyAlignment="1">
      <alignment horizontal="center" vertical="center" wrapText="1"/>
    </xf>
    <xf numFmtId="0" fontId="0" fillId="0" borderId="2" xfId="0" applyBorder="1" applyAlignment="1">
      <alignment horizontal="center" vertical="center" wrapText="1"/>
    </xf>
    <xf numFmtId="0" fontId="9" fillId="3" borderId="12" xfId="0" applyFont="1" applyFill="1" applyBorder="1" applyAlignment="1">
      <alignment horizontal="center" vertical="center" wrapText="1"/>
    </xf>
    <xf numFmtId="0" fontId="30" fillId="0" borderId="2" xfId="0" applyFont="1" applyFill="1" applyBorder="1" applyAlignment="1">
      <alignment wrapText="1"/>
    </xf>
    <xf numFmtId="0" fontId="9" fillId="0" borderId="1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28" fillId="0" borderId="2" xfId="0" applyFont="1" applyFill="1" applyBorder="1" applyAlignment="1">
      <alignment vertical="center" wrapText="1"/>
    </xf>
    <xf numFmtId="0" fontId="10" fillId="0" borderId="2" xfId="0" applyFont="1" applyBorder="1" applyAlignment="1">
      <alignment vertical="center" wrapText="1"/>
    </xf>
    <xf numFmtId="0" fontId="7" fillId="3" borderId="12" xfId="0" applyFont="1" applyFill="1" applyBorder="1" applyAlignment="1">
      <alignment horizontal="left" vertical="center" wrapText="1"/>
    </xf>
    <xf numFmtId="0" fontId="0" fillId="0" borderId="2" xfId="0" applyBorder="1" applyAlignment="1">
      <alignment horizontal="left" vertical="center" wrapText="1"/>
    </xf>
    <xf numFmtId="0" fontId="10" fillId="7" borderId="12" xfId="0" applyFont="1" applyFill="1" applyBorder="1" applyAlignment="1">
      <alignment horizontal="left" vertical="top"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xf numFmtId="0" fontId="28" fillId="0" borderId="12" xfId="0" applyFont="1" applyFill="1" applyBorder="1" applyAlignment="1">
      <alignment horizontal="left" vertical="top" wrapText="1"/>
    </xf>
    <xf numFmtId="0" fontId="0" fillId="7" borderId="2" xfId="0" applyFill="1" applyBorder="1" applyAlignment="1">
      <alignment horizontal="left" vertical="top" wrapText="1"/>
    </xf>
    <xf numFmtId="0" fontId="7" fillId="3" borderId="11" xfId="0" applyFont="1" applyFill="1" applyBorder="1" applyAlignment="1">
      <alignment horizontal="center" vertical="center" wrapText="1"/>
    </xf>
    <xf numFmtId="0" fontId="32" fillId="0" borderId="15" xfId="0" applyFont="1" applyBorder="1" applyAlignment="1">
      <alignment horizontal="center" vertical="center" wrapText="1"/>
    </xf>
    <xf numFmtId="0" fontId="30" fillId="0" borderId="2" xfId="0" applyFont="1" applyFill="1" applyBorder="1" applyAlignment="1">
      <alignment horizontal="left" vertical="top" wrapText="1"/>
    </xf>
    <xf numFmtId="0" fontId="7" fillId="3" borderId="2" xfId="0" applyFont="1" applyFill="1" applyBorder="1" applyAlignment="1">
      <alignment horizontal="center" vertical="center" wrapText="1"/>
    </xf>
    <xf numFmtId="14" fontId="7" fillId="3" borderId="11" xfId="0" applyNumberFormat="1" applyFont="1" applyFill="1" applyBorder="1" applyAlignment="1">
      <alignment horizontal="center" vertical="center"/>
    </xf>
    <xf numFmtId="14" fontId="7" fillId="3" borderId="13" xfId="0" applyNumberFormat="1" applyFont="1" applyFill="1" applyBorder="1" applyAlignment="1">
      <alignment horizontal="center" vertical="center"/>
    </xf>
    <xf numFmtId="14" fontId="7" fillId="3" borderId="1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30" fillId="0" borderId="1" xfId="0" applyFont="1" applyFill="1" applyBorder="1" applyAlignment="1">
      <alignment wrapText="1"/>
    </xf>
    <xf numFmtId="0" fontId="9" fillId="0" borderId="1" xfId="0" applyNumberFormat="1" applyFont="1" applyFill="1" applyBorder="1" applyAlignment="1">
      <alignment horizontal="center" vertical="center"/>
    </xf>
    <xf numFmtId="0" fontId="10" fillId="0" borderId="1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0" fillId="0" borderId="2" xfId="0" applyBorder="1" applyAlignment="1"/>
    <xf numFmtId="0" fontId="0" fillId="0" borderId="3" xfId="0" applyBorder="1" applyAlignment="1"/>
    <xf numFmtId="0" fontId="0" fillId="0" borderId="2" xfId="0" applyBorder="1" applyAlignment="1">
      <alignment horizontal="left" vertical="top" wrapText="1"/>
    </xf>
    <xf numFmtId="0" fontId="0" fillId="0" borderId="3" xfId="0" applyBorder="1" applyAlignment="1">
      <alignment horizontal="left" vertical="top" wrapText="1"/>
    </xf>
    <xf numFmtId="0" fontId="10"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8"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10"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10" fillId="2" borderId="12" xfId="0" applyFont="1" applyFill="1" applyBorder="1" applyAlignment="1">
      <alignment horizontal="left" vertical="top" wrapText="1"/>
    </xf>
    <xf numFmtId="0" fontId="12" fillId="2" borderId="12" xfId="0" applyFont="1" applyFill="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14" fontId="4" fillId="0" borderId="2" xfId="0" applyNumberFormat="1"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12" fillId="0" borderId="3" xfId="0" applyFont="1" applyFill="1" applyBorder="1" applyAlignment="1">
      <alignment horizontal="left" vertical="center" wrapText="1"/>
    </xf>
    <xf numFmtId="0" fontId="6" fillId="0" borderId="2" xfId="0" applyFont="1" applyFill="1" applyBorder="1" applyAlignment="1">
      <alignment horizontal="left" vertical="top" wrapText="1"/>
    </xf>
    <xf numFmtId="0" fontId="10"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2" fillId="0" borderId="1" xfId="0" applyFont="1" applyFill="1" applyBorder="1" applyAlignment="1">
      <alignment horizontal="left" vertical="center" wrapText="1"/>
    </xf>
    <xf numFmtId="0" fontId="26" fillId="2" borderId="12" xfId="0" applyNumberFormat="1" applyFont="1" applyFill="1" applyBorder="1" applyAlignment="1">
      <alignment horizontal="left" vertical="top" wrapText="1"/>
    </xf>
    <xf numFmtId="0" fontId="26" fillId="2" borderId="2" xfId="0" applyNumberFormat="1" applyFont="1" applyFill="1" applyBorder="1" applyAlignment="1">
      <alignment horizontal="left" vertical="top" wrapText="1"/>
    </xf>
    <xf numFmtId="0" fontId="26" fillId="2" borderId="3" xfId="0" applyNumberFormat="1" applyFont="1" applyFill="1" applyBorder="1" applyAlignment="1">
      <alignment horizontal="left" vertical="top" wrapText="1"/>
    </xf>
    <xf numFmtId="9" fontId="12" fillId="0" borderId="12" xfId="0" applyNumberFormat="1" applyFont="1" applyFill="1" applyBorder="1" applyAlignment="1">
      <alignment horizontal="left" vertical="top" wrapText="1"/>
    </xf>
    <xf numFmtId="9" fontId="12" fillId="0" borderId="2" xfId="0" applyNumberFormat="1" applyFont="1" applyFill="1" applyBorder="1" applyAlignment="1">
      <alignment horizontal="left" vertical="top" wrapText="1"/>
    </xf>
    <xf numFmtId="9" fontId="12" fillId="0" borderId="3" xfId="0" applyNumberFormat="1" applyFont="1" applyFill="1" applyBorder="1" applyAlignment="1">
      <alignment horizontal="left" vertical="top" wrapText="1"/>
    </xf>
    <xf numFmtId="0" fontId="10" fillId="0" borderId="12"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6" fillId="0" borderId="12" xfId="0" applyFont="1" applyFill="1" applyBorder="1"/>
    <xf numFmtId="0" fontId="6" fillId="0" borderId="2" xfId="0" applyFont="1" applyFill="1" applyBorder="1"/>
    <xf numFmtId="0" fontId="6" fillId="0" borderId="3" xfId="0" applyFont="1" applyFill="1" applyBorder="1"/>
    <xf numFmtId="0" fontId="10" fillId="0" borderId="12" xfId="0" applyFont="1" applyFill="1" applyBorder="1" applyAlignment="1">
      <alignment vertical="top" wrapText="1"/>
    </xf>
    <xf numFmtId="0" fontId="10" fillId="0" borderId="2" xfId="0" applyFont="1" applyFill="1" applyBorder="1" applyAlignment="1">
      <alignment vertical="top" wrapText="1"/>
    </xf>
    <xf numFmtId="0" fontId="0" fillId="0" borderId="3" xfId="0" applyFill="1" applyBorder="1" applyAlignment="1">
      <alignment vertical="top"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9" fillId="0" borderId="1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Border="1" applyAlignment="1">
      <alignment horizontal="center" vertical="center"/>
    </xf>
    <xf numFmtId="0" fontId="0" fillId="0" borderId="3" xfId="0" applyBorder="1" applyAlignment="1">
      <alignment horizontal="left" vertical="center" wrapText="1"/>
    </xf>
    <xf numFmtId="0" fontId="6" fillId="0" borderId="12" xfId="0" applyFont="1" applyFill="1" applyBorder="1" applyAlignment="1">
      <alignment horizontal="center"/>
    </xf>
    <xf numFmtId="0" fontId="6" fillId="0" borderId="2" xfId="0" applyFont="1" applyFill="1" applyBorder="1" applyAlignment="1">
      <alignment horizontal="center"/>
    </xf>
    <xf numFmtId="0" fontId="6" fillId="0" borderId="3" xfId="0" applyFont="1" applyFill="1" applyBorder="1" applyAlignment="1">
      <alignment horizontal="center"/>
    </xf>
    <xf numFmtId="0" fontId="6" fillId="0" borderId="12" xfId="0" applyFont="1" applyFill="1" applyBorder="1" applyAlignment="1">
      <alignment horizontal="left"/>
    </xf>
    <xf numFmtId="0" fontId="6" fillId="0" borderId="2" xfId="0" applyFont="1" applyFill="1" applyBorder="1" applyAlignment="1">
      <alignment horizontal="left"/>
    </xf>
    <xf numFmtId="0" fontId="6" fillId="0" borderId="3" xfId="0" applyFont="1" applyFill="1" applyBorder="1" applyAlignment="1">
      <alignment horizontal="left"/>
    </xf>
    <xf numFmtId="0" fontId="12" fillId="2" borderId="12"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3" xfId="0" applyFont="1" applyFill="1" applyBorder="1" applyAlignment="1">
      <alignment horizontal="left" vertical="top" wrapText="1"/>
    </xf>
    <xf numFmtId="0" fontId="9" fillId="2" borderId="12"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10" fillId="0" borderId="3" xfId="0" applyFont="1" applyFill="1" applyBorder="1" applyAlignment="1">
      <alignment vertical="top" wrapText="1"/>
    </xf>
    <xf numFmtId="0" fontId="9" fillId="2" borderId="11" xfId="0" applyNumberFormat="1" applyFont="1" applyFill="1" applyBorder="1" applyAlignment="1">
      <alignment horizontal="center" vertical="center"/>
    </xf>
    <xf numFmtId="0" fontId="9" fillId="2" borderId="15"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10" fillId="3" borderId="8" xfId="0" applyFont="1" applyFill="1" applyBorder="1" applyAlignment="1">
      <alignment vertical="center" wrapText="1"/>
    </xf>
    <xf numFmtId="0" fontId="0" fillId="0" borderId="8" xfId="0" applyBorder="1" applyAlignment="1">
      <alignment vertical="center"/>
    </xf>
    <xf numFmtId="0" fontId="9" fillId="2" borderId="12" xfId="0" applyFont="1" applyFill="1" applyBorder="1" applyAlignment="1">
      <alignment vertical="top" wrapText="1"/>
    </xf>
    <xf numFmtId="0" fontId="10" fillId="2" borderId="12" xfId="0" applyFont="1" applyFill="1" applyBorder="1" applyAlignment="1">
      <alignment vertical="top" wrapText="1"/>
    </xf>
    <xf numFmtId="0" fontId="10" fillId="2" borderId="2" xfId="0" applyFont="1" applyFill="1" applyBorder="1" applyAlignment="1">
      <alignment vertical="top" wrapText="1"/>
    </xf>
    <xf numFmtId="0" fontId="10" fillId="2" borderId="3" xfId="0" applyFont="1" applyFill="1" applyBorder="1" applyAlignment="1">
      <alignment vertical="top" wrapText="1"/>
    </xf>
    <xf numFmtId="0" fontId="12" fillId="2" borderId="12" xfId="0" applyFont="1" applyFill="1" applyBorder="1" applyAlignment="1">
      <alignment vertical="top" wrapText="1"/>
    </xf>
    <xf numFmtId="0" fontId="12" fillId="2" borderId="2" xfId="0" applyFont="1" applyFill="1" applyBorder="1" applyAlignment="1">
      <alignment vertical="top" wrapText="1"/>
    </xf>
    <xf numFmtId="0" fontId="12" fillId="2" borderId="3" xfId="0" applyFont="1" applyFill="1" applyBorder="1" applyAlignment="1">
      <alignment vertical="top" wrapText="1"/>
    </xf>
    <xf numFmtId="0" fontId="9" fillId="0" borderId="1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0" fontId="9" fillId="0" borderId="3" xfId="0" applyNumberFormat="1" applyFont="1" applyFill="1" applyBorder="1" applyAlignment="1">
      <alignment horizontal="center" vertical="center"/>
    </xf>
    <xf numFmtId="0" fontId="9" fillId="0" borderId="12" xfId="0" applyFont="1" applyFill="1" applyBorder="1" applyAlignment="1">
      <alignment vertical="top"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17" fontId="9" fillId="2" borderId="1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11" fillId="3" borderId="11"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10" fillId="0" borderId="1" xfId="0" applyNumberFormat="1" applyFont="1" applyFill="1" applyBorder="1" applyAlignment="1">
      <alignment horizontal="left" vertical="center" wrapText="1"/>
    </xf>
    <xf numFmtId="14" fontId="28" fillId="0" borderId="7" xfId="0" applyNumberFormat="1" applyFont="1" applyFill="1" applyBorder="1" applyAlignment="1">
      <alignment horizontal="left" vertical="center" wrapText="1"/>
    </xf>
    <xf numFmtId="17" fontId="9"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7" fillId="3" borderId="1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10" fillId="0" borderId="25" xfId="0" applyFont="1" applyFill="1" applyBorder="1" applyAlignment="1">
      <alignment horizontal="center" vertical="top" wrapText="1"/>
    </xf>
    <xf numFmtId="0" fontId="0" fillId="0" borderId="26" xfId="0" applyBorder="1" applyAlignment="1">
      <alignment horizontal="center" vertical="top" wrapText="1"/>
    </xf>
    <xf numFmtId="0" fontId="4" fillId="0" borderId="1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vertical="top" wrapText="1"/>
    </xf>
    <xf numFmtId="14" fontId="7" fillId="3" borderId="19" xfId="0" applyNumberFormat="1" applyFont="1" applyFill="1" applyBorder="1" applyAlignment="1">
      <alignment horizontal="center" vertical="center"/>
    </xf>
    <xf numFmtId="14" fontId="7" fillId="3" borderId="20" xfId="0" applyNumberFormat="1" applyFont="1" applyFill="1" applyBorder="1" applyAlignment="1">
      <alignment horizontal="center" vertical="center"/>
    </xf>
    <xf numFmtId="14" fontId="7" fillId="3" borderId="21" xfId="0" applyNumberFormat="1" applyFont="1" applyFill="1" applyBorder="1" applyAlignment="1">
      <alignment horizontal="center" vertical="center"/>
    </xf>
    <xf numFmtId="0" fontId="10" fillId="0" borderId="2" xfId="0" applyFont="1" applyFill="1" applyBorder="1" applyAlignment="1">
      <alignment vertical="center"/>
    </xf>
    <xf numFmtId="0" fontId="10" fillId="0" borderId="3" xfId="0" applyFont="1" applyFill="1" applyBorder="1" applyAlignment="1">
      <alignment vertical="center"/>
    </xf>
    <xf numFmtId="0" fontId="28" fillId="0" borderId="12" xfId="0" applyFont="1" applyFill="1" applyBorder="1" applyAlignment="1">
      <alignment vertical="center" wrapText="1"/>
    </xf>
    <xf numFmtId="0" fontId="28" fillId="0" borderId="2" xfId="0" applyFont="1" applyFill="1" applyBorder="1" applyAlignment="1">
      <alignment vertical="center"/>
    </xf>
    <xf numFmtId="0" fontId="28" fillId="0" borderId="3" xfId="0" applyFont="1" applyFill="1" applyBorder="1" applyAlignment="1">
      <alignment vertical="center"/>
    </xf>
    <xf numFmtId="0" fontId="8" fillId="3" borderId="28" xfId="0" applyFont="1" applyFill="1" applyBorder="1" applyAlignment="1">
      <alignment horizontal="left" vertical="center" wrapText="1"/>
    </xf>
    <xf numFmtId="0" fontId="11"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0" fillId="0" borderId="12" xfId="0" applyFont="1" applyFill="1" applyBorder="1" applyAlignment="1">
      <alignment horizontal="center" vertical="top" wrapText="1"/>
    </xf>
    <xf numFmtId="0" fontId="10" fillId="0" borderId="2" xfId="0" applyFont="1" applyFill="1" applyBorder="1" applyAlignment="1">
      <alignment horizontal="center" vertical="top" wrapText="1"/>
    </xf>
    <xf numFmtId="0" fontId="0" fillId="0" borderId="3" xfId="0" applyBorder="1" applyAlignment="1">
      <alignment horizontal="center" vertical="top" wrapText="1"/>
    </xf>
    <xf numFmtId="0" fontId="12" fillId="0" borderId="12" xfId="0" applyNumberFormat="1" applyFont="1" applyFill="1" applyBorder="1" applyAlignment="1">
      <alignment horizontal="center" vertical="center" wrapText="1" shrinkToFit="1"/>
    </xf>
    <xf numFmtId="0" fontId="12" fillId="0" borderId="2" xfId="0" applyNumberFormat="1" applyFont="1" applyFill="1" applyBorder="1" applyAlignment="1">
      <alignment horizontal="center" vertical="center" shrinkToFit="1"/>
    </xf>
    <xf numFmtId="0" fontId="12" fillId="0" borderId="3" xfId="0" applyNumberFormat="1" applyFont="1" applyFill="1" applyBorder="1" applyAlignment="1">
      <alignment horizontal="center" vertical="center" shrinkToFit="1"/>
    </xf>
    <xf numFmtId="0" fontId="10" fillId="0" borderId="27" xfId="0" applyFont="1" applyFill="1" applyBorder="1" applyAlignment="1">
      <alignment horizontal="center" vertical="top" wrapText="1"/>
    </xf>
    <xf numFmtId="0" fontId="28" fillId="0" borderId="3" xfId="0" applyFont="1" applyFill="1" applyBorder="1" applyAlignment="1">
      <alignment vertical="center" wrapText="1"/>
    </xf>
    <xf numFmtId="0" fontId="9" fillId="0" borderId="23" xfId="0" applyNumberFormat="1"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3" xfId="0" applyFill="1" applyBorder="1"/>
    <xf numFmtId="0" fontId="30" fillId="0" borderId="12" xfId="0" applyFont="1" applyFill="1" applyBorder="1" applyAlignment="1">
      <alignment vertical="center" wrapText="1"/>
    </xf>
    <xf numFmtId="17" fontId="10" fillId="0" borderId="12" xfId="0" applyNumberFormat="1" applyFont="1" applyFill="1" applyBorder="1" applyAlignment="1">
      <alignment horizontal="left" vertical="center" wrapText="1"/>
    </xf>
    <xf numFmtId="17" fontId="10" fillId="0" borderId="2" xfId="0" applyNumberFormat="1" applyFont="1" applyFill="1" applyBorder="1" applyAlignment="1">
      <alignment horizontal="left" vertical="center" wrapText="1"/>
    </xf>
    <xf numFmtId="17" fontId="10" fillId="0" borderId="3" xfId="0" applyNumberFormat="1" applyFont="1" applyFill="1" applyBorder="1" applyAlignment="1">
      <alignment horizontal="left" vertical="center" wrapText="1"/>
    </xf>
    <xf numFmtId="0" fontId="10"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0" fillId="0" borderId="3" xfId="0" applyBorder="1" applyAlignment="1">
      <alignment vertical="top" wrapText="1"/>
    </xf>
    <xf numFmtId="0" fontId="10" fillId="0" borderId="3" xfId="0" applyFont="1" applyBorder="1"/>
    <xf numFmtId="0" fontId="10" fillId="2" borderId="1" xfId="0" applyFont="1" applyFill="1" applyBorder="1" applyAlignment="1">
      <alignment vertical="top" wrapText="1"/>
    </xf>
    <xf numFmtId="0" fontId="12" fillId="2" borderId="1" xfId="0" applyFont="1" applyFill="1" applyBorder="1" applyAlignment="1">
      <alignment vertical="top" wrapText="1"/>
    </xf>
    <xf numFmtId="0" fontId="9" fillId="2" borderId="1" xfId="0" applyFont="1" applyFill="1" applyBorder="1" applyAlignment="1">
      <alignment horizontal="center" vertical="center" wrapText="1"/>
    </xf>
    <xf numFmtId="0" fontId="10" fillId="7" borderId="12" xfId="0" applyFont="1" applyFill="1" applyBorder="1" applyAlignment="1">
      <alignment horizontal="center" vertical="top" wrapText="1"/>
    </xf>
    <xf numFmtId="0" fontId="10" fillId="7" borderId="2" xfId="0" applyFont="1" applyFill="1" applyBorder="1" applyAlignment="1">
      <alignment horizontal="center" vertical="top" wrapText="1"/>
    </xf>
    <xf numFmtId="0" fontId="0" fillId="7" borderId="3" xfId="0" applyFill="1" applyBorder="1" applyAlignment="1">
      <alignment horizontal="center"/>
    </xf>
    <xf numFmtId="0" fontId="9"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4" applyNumberFormat="1" applyFont="1" applyFill="1" applyBorder="1" applyAlignment="1">
      <alignment horizontal="center" vertical="center"/>
    </xf>
    <xf numFmtId="0" fontId="7" fillId="8" borderId="12" xfId="4" applyFont="1" applyFill="1" applyBorder="1" applyAlignment="1">
      <alignment horizontal="center" vertical="center" wrapText="1"/>
    </xf>
    <xf numFmtId="0" fontId="7" fillId="8" borderId="2" xfId="4" applyFont="1" applyFill="1" applyBorder="1" applyAlignment="1">
      <alignment horizontal="center" vertical="center" wrapText="1"/>
    </xf>
    <xf numFmtId="0" fontId="7" fillId="8" borderId="3" xfId="4" applyFont="1" applyFill="1" applyBorder="1" applyAlignment="1">
      <alignment horizontal="center" vertical="center" wrapText="1"/>
    </xf>
    <xf numFmtId="14" fontId="7" fillId="8" borderId="9" xfId="4" applyNumberFormat="1" applyFont="1" applyFill="1" applyBorder="1" applyAlignment="1">
      <alignment horizontal="center" vertical="center"/>
    </xf>
    <xf numFmtId="0" fontId="4" fillId="8" borderId="8" xfId="4" applyFill="1" applyBorder="1"/>
    <xf numFmtId="0" fontId="7" fillId="8" borderId="12" xfId="4" applyFont="1" applyFill="1" applyBorder="1" applyAlignment="1">
      <alignment horizontal="left" vertical="center" wrapText="1"/>
    </xf>
    <xf numFmtId="0" fontId="4" fillId="8" borderId="2" xfId="4" applyFill="1" applyBorder="1" applyAlignment="1">
      <alignment horizontal="left" vertical="center" wrapText="1"/>
    </xf>
    <xf numFmtId="0" fontId="7" fillId="8" borderId="9" xfId="4" applyFont="1" applyFill="1" applyBorder="1" applyAlignment="1">
      <alignment vertical="center" wrapText="1"/>
    </xf>
    <xf numFmtId="0" fontId="4" fillId="0" borderId="12" xfId="4" applyFont="1" applyFill="1" applyBorder="1" applyAlignment="1">
      <alignment horizontal="left" vertical="top"/>
    </xf>
    <xf numFmtId="0" fontId="4" fillId="0" borderId="2" xfId="4" applyBorder="1" applyAlignment="1">
      <alignment horizontal="left" vertical="top"/>
    </xf>
    <xf numFmtId="0" fontId="4" fillId="0" borderId="3" xfId="4" applyBorder="1" applyAlignment="1">
      <alignment horizontal="left" vertical="top"/>
    </xf>
    <xf numFmtId="0" fontId="10" fillId="0" borderId="12" xfId="4" applyFont="1" applyFill="1" applyBorder="1" applyAlignment="1">
      <alignment vertical="top" wrapText="1"/>
    </xf>
    <xf numFmtId="0" fontId="4" fillId="0" borderId="2" xfId="4" applyBorder="1" applyAlignment="1">
      <alignment vertical="top" wrapText="1"/>
    </xf>
    <xf numFmtId="0" fontId="4" fillId="0" borderId="3" xfId="4" applyBorder="1" applyAlignment="1">
      <alignment vertical="top" wrapText="1"/>
    </xf>
    <xf numFmtId="0" fontId="9" fillId="0" borderId="12" xfId="4" applyFont="1" applyFill="1" applyBorder="1" applyAlignment="1">
      <alignment horizontal="center" vertical="center" wrapText="1"/>
    </xf>
    <xf numFmtId="0" fontId="9" fillId="0" borderId="2" xfId="4" applyFont="1" applyBorder="1" applyAlignment="1">
      <alignment horizontal="center"/>
    </xf>
    <xf numFmtId="0" fontId="9" fillId="0" borderId="3" xfId="4" applyFont="1" applyBorder="1" applyAlignment="1">
      <alignment horizontal="center"/>
    </xf>
    <xf numFmtId="14" fontId="10" fillId="7" borderId="12" xfId="0" applyNumberFormat="1" applyFont="1" applyFill="1" applyBorder="1" applyAlignment="1">
      <alignment horizontal="left" vertical="center" wrapText="1"/>
    </xf>
    <xf numFmtId="14" fontId="10" fillId="7" borderId="2" xfId="0" applyNumberFormat="1" applyFont="1" applyFill="1" applyBorder="1" applyAlignment="1">
      <alignment horizontal="left" vertical="center" wrapText="1"/>
    </xf>
    <xf numFmtId="14" fontId="10" fillId="7" borderId="3" xfId="0" applyNumberFormat="1" applyFont="1" applyFill="1" applyBorder="1" applyAlignment="1">
      <alignment horizontal="left" vertical="center" wrapText="1"/>
    </xf>
    <xf numFmtId="0" fontId="12" fillId="0" borderId="2" xfId="4" applyFont="1" applyFill="1" applyBorder="1" applyAlignment="1">
      <alignment horizontal="left" vertical="center" wrapText="1"/>
    </xf>
    <xf numFmtId="0" fontId="4" fillId="0" borderId="2" xfId="4" applyBorder="1" applyAlignment="1">
      <alignment horizontal="left" vertical="center" wrapText="1"/>
    </xf>
    <xf numFmtId="0" fontId="4" fillId="0" borderId="3" xfId="4" applyBorder="1" applyAlignment="1">
      <alignment horizontal="left" vertical="center" wrapText="1"/>
    </xf>
    <xf numFmtId="0" fontId="0" fillId="0" borderId="15" xfId="0" applyBorder="1" applyAlignment="1">
      <alignment horizontal="center" vertical="center" wrapText="1"/>
    </xf>
    <xf numFmtId="0" fontId="4" fillId="0" borderId="2" xfId="4" applyFont="1" applyFill="1" applyBorder="1" applyAlignment="1">
      <alignment horizontal="left" vertical="top"/>
    </xf>
    <xf numFmtId="0" fontId="4" fillId="0" borderId="3" xfId="4" applyFont="1" applyFill="1" applyBorder="1" applyAlignment="1">
      <alignment horizontal="left" vertical="top"/>
    </xf>
    <xf numFmtId="0" fontId="28" fillId="0" borderId="12" xfId="4" applyFont="1" applyFill="1" applyBorder="1" applyAlignment="1">
      <alignment vertical="top" wrapText="1"/>
    </xf>
    <xf numFmtId="0" fontId="28" fillId="0" borderId="2" xfId="4" applyFont="1" applyFill="1" applyBorder="1" applyAlignment="1">
      <alignment vertical="top" wrapText="1"/>
    </xf>
    <xf numFmtId="0" fontId="28" fillId="0" borderId="3" xfId="4" applyFont="1" applyFill="1" applyBorder="1" applyAlignment="1">
      <alignment vertical="top" wrapText="1"/>
    </xf>
    <xf numFmtId="0" fontId="29" fillId="0" borderId="12" xfId="4" applyFont="1" applyFill="1" applyBorder="1" applyAlignment="1">
      <alignment horizontal="left" vertical="center" wrapText="1"/>
    </xf>
    <xf numFmtId="0" fontId="29" fillId="0" borderId="2" xfId="4" applyFont="1" applyFill="1" applyBorder="1" applyAlignment="1">
      <alignment horizontal="left" vertical="center" wrapText="1"/>
    </xf>
    <xf numFmtId="0" fontId="29" fillId="0" borderId="3" xfId="4" applyFont="1" applyFill="1" applyBorder="1" applyAlignment="1">
      <alignment horizontal="left" vertical="center" wrapText="1"/>
    </xf>
    <xf numFmtId="0" fontId="12" fillId="0" borderId="12" xfId="4" applyFont="1" applyFill="1" applyBorder="1" applyAlignment="1">
      <alignment horizontal="left" vertical="center" wrapText="1"/>
    </xf>
    <xf numFmtId="0" fontId="4" fillId="0" borderId="1" xfId="4" applyFont="1" applyFill="1" applyBorder="1" applyAlignment="1">
      <alignment horizontal="left" vertical="top"/>
    </xf>
    <xf numFmtId="0" fontId="4" fillId="0" borderId="1" xfId="4" applyBorder="1" applyAlignment="1">
      <alignment horizontal="left" vertical="top"/>
    </xf>
    <xf numFmtId="0" fontId="28" fillId="0" borderId="1" xfId="4" applyFont="1" applyFill="1" applyBorder="1" applyAlignment="1">
      <alignment vertical="top" wrapText="1"/>
    </xf>
    <xf numFmtId="0" fontId="30" fillId="0" borderId="1" xfId="4" applyFont="1" applyBorder="1" applyAlignment="1">
      <alignment vertical="top" wrapText="1"/>
    </xf>
    <xf numFmtId="0" fontId="29" fillId="0" borderId="1" xfId="4" applyFont="1" applyFill="1" applyBorder="1" applyAlignment="1">
      <alignment horizontal="left" vertical="center" wrapText="1"/>
    </xf>
    <xf numFmtId="0" fontId="30" fillId="0" borderId="1" xfId="4" applyFont="1" applyBorder="1" applyAlignment="1">
      <alignment horizontal="left" vertical="center" wrapText="1"/>
    </xf>
    <xf numFmtId="14" fontId="10" fillId="0" borderId="1" xfId="4" applyNumberFormat="1" applyFont="1" applyFill="1" applyBorder="1" applyAlignment="1">
      <alignment horizontal="left" vertical="center" wrapText="1"/>
    </xf>
    <xf numFmtId="0" fontId="4" fillId="0" borderId="1" xfId="4" applyBorder="1" applyAlignment="1"/>
    <xf numFmtId="0" fontId="7" fillId="8" borderId="9" xfId="4" applyFont="1" applyFill="1" applyBorder="1" applyAlignment="1">
      <alignment vertical="top" wrapText="1"/>
    </xf>
    <xf numFmtId="0" fontId="7" fillId="8" borderId="8" xfId="4" applyFont="1" applyFill="1" applyBorder="1" applyAlignment="1">
      <alignment vertical="top" wrapText="1"/>
    </xf>
    <xf numFmtId="0" fontId="4" fillId="8" borderId="8" xfId="4" applyFill="1" applyBorder="1" applyAlignment="1">
      <alignment vertical="top" wrapText="1"/>
    </xf>
    <xf numFmtId="0" fontId="10" fillId="0" borderId="1" xfId="0" applyFont="1" applyFill="1" applyBorder="1" applyAlignment="1">
      <alignment vertical="top" wrapText="1"/>
    </xf>
    <xf numFmtId="0" fontId="0" fillId="0" borderId="1" xfId="0" applyBorder="1" applyAlignment="1">
      <alignment vertical="top" wrapText="1"/>
    </xf>
    <xf numFmtId="0" fontId="9" fillId="0" borderId="1" xfId="0" applyFont="1" applyBorder="1" applyAlignment="1">
      <alignment vertical="top" wrapText="1"/>
    </xf>
    <xf numFmtId="0" fontId="4" fillId="0" borderId="1" xfId="4" applyBorder="1" applyAlignment="1">
      <alignment horizontal="center" vertical="center"/>
    </xf>
    <xf numFmtId="0" fontId="7" fillId="8" borderId="8" xfId="4" applyFont="1" applyFill="1" applyBorder="1" applyAlignment="1">
      <alignment vertical="center" wrapText="1"/>
    </xf>
    <xf numFmtId="0" fontId="4" fillId="8" borderId="8" xfId="4" applyFill="1" applyBorder="1" applyAlignment="1">
      <alignment vertical="center" wrapText="1"/>
    </xf>
    <xf numFmtId="0" fontId="9"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12" fillId="0" borderId="1" xfId="4" applyFont="1" applyFill="1" applyBorder="1" applyAlignment="1">
      <alignment horizontal="left" vertical="center" wrapText="1"/>
    </xf>
    <xf numFmtId="0" fontId="10" fillId="0" borderId="1" xfId="4" applyFont="1" applyFill="1" applyBorder="1" applyAlignment="1">
      <alignment vertical="top" wrapText="1"/>
    </xf>
    <xf numFmtId="14" fontId="10" fillId="0" borderId="12" xfId="4" applyNumberFormat="1" applyFont="1" applyFill="1" applyBorder="1" applyAlignment="1">
      <alignment horizontal="left" vertical="center" wrapText="1"/>
    </xf>
    <xf numFmtId="14" fontId="10" fillId="0" borderId="2" xfId="4" applyNumberFormat="1" applyFont="1" applyFill="1" applyBorder="1" applyAlignment="1">
      <alignment horizontal="left" vertical="center" wrapText="1"/>
    </xf>
    <xf numFmtId="14" fontId="10" fillId="0" borderId="3" xfId="4" applyNumberFormat="1" applyFont="1" applyFill="1" applyBorder="1" applyAlignment="1">
      <alignment horizontal="left" vertical="center" wrapText="1"/>
    </xf>
    <xf numFmtId="0" fontId="10" fillId="0" borderId="12" xfId="4" applyFont="1" applyFill="1" applyBorder="1" applyAlignment="1">
      <alignment horizontal="left" vertical="top" wrapText="1"/>
    </xf>
    <xf numFmtId="0" fontId="10" fillId="0" borderId="2" xfId="4" applyFont="1" applyFill="1" applyBorder="1" applyAlignment="1">
      <alignment horizontal="left" vertical="top" wrapText="1"/>
    </xf>
    <xf numFmtId="0" fontId="10" fillId="0" borderId="3" xfId="4" applyFont="1" applyFill="1" applyBorder="1" applyAlignment="1">
      <alignment horizontal="left" vertical="top" wrapText="1"/>
    </xf>
    <xf numFmtId="0" fontId="28" fillId="0" borderId="12" xfId="4" applyFont="1" applyFill="1" applyBorder="1" applyAlignment="1">
      <alignment horizontal="left" vertical="top" wrapText="1"/>
    </xf>
    <xf numFmtId="0" fontId="28" fillId="0" borderId="2" xfId="4" applyFont="1" applyFill="1" applyBorder="1" applyAlignment="1">
      <alignment horizontal="left" vertical="top" wrapText="1"/>
    </xf>
    <xf numFmtId="0" fontId="28" fillId="0" borderId="3" xfId="4" applyFont="1" applyFill="1" applyBorder="1" applyAlignment="1">
      <alignment horizontal="left" vertical="top" wrapText="1"/>
    </xf>
    <xf numFmtId="0" fontId="12" fillId="0" borderId="3" xfId="4" applyFont="1" applyFill="1" applyBorder="1" applyAlignment="1">
      <alignment horizontal="left" vertical="center" wrapText="1"/>
    </xf>
    <xf numFmtId="0" fontId="9" fillId="0" borderId="12" xfId="4" applyNumberFormat="1" applyFont="1" applyFill="1" applyBorder="1" applyAlignment="1">
      <alignment horizontal="center" vertical="center"/>
    </xf>
    <xf numFmtId="0" fontId="9" fillId="0" borderId="2" xfId="4" applyNumberFormat="1" applyFont="1" applyFill="1" applyBorder="1" applyAlignment="1">
      <alignment horizontal="center" vertical="center"/>
    </xf>
    <xf numFmtId="0" fontId="9" fillId="0" borderId="3" xfId="4" applyNumberFormat="1" applyFont="1" applyFill="1" applyBorder="1" applyAlignment="1">
      <alignment horizontal="center" vertical="center"/>
    </xf>
    <xf numFmtId="14" fontId="28" fillId="0" borderId="12" xfId="4" applyNumberFormat="1" applyFont="1" applyFill="1" applyBorder="1" applyAlignment="1">
      <alignment horizontal="left" vertical="center" wrapText="1"/>
    </xf>
    <xf numFmtId="14" fontId="28" fillId="0" borderId="2" xfId="4" applyNumberFormat="1" applyFont="1" applyFill="1" applyBorder="1" applyAlignment="1">
      <alignment horizontal="left" vertical="center" wrapText="1"/>
    </xf>
    <xf numFmtId="14" fontId="28" fillId="0" borderId="3" xfId="4" applyNumberFormat="1" applyFont="1" applyFill="1" applyBorder="1" applyAlignment="1">
      <alignment horizontal="left" vertical="center" wrapText="1"/>
    </xf>
    <xf numFmtId="0" fontId="10" fillId="0" borderId="1" xfId="4" applyFont="1" applyFill="1" applyBorder="1" applyAlignment="1">
      <alignment horizontal="left" vertical="top" wrapText="1"/>
    </xf>
    <xf numFmtId="0" fontId="9" fillId="0" borderId="1" xfId="4" applyNumberFormat="1" applyFont="1" applyFill="1" applyBorder="1" applyAlignment="1">
      <alignment horizontal="center" vertical="center"/>
    </xf>
    <xf numFmtId="3" fontId="28" fillId="0" borderId="12" xfId="4" applyNumberFormat="1" applyFont="1" applyFill="1" applyBorder="1" applyAlignment="1">
      <alignment vertical="top" wrapText="1"/>
    </xf>
    <xf numFmtId="3" fontId="28" fillId="0" borderId="2" xfId="4" applyNumberFormat="1" applyFont="1" applyFill="1" applyBorder="1" applyAlignment="1">
      <alignment vertical="top" wrapText="1"/>
    </xf>
    <xf numFmtId="3" fontId="28" fillId="0" borderId="3" xfId="4" applyNumberFormat="1" applyFont="1" applyFill="1" applyBorder="1" applyAlignment="1">
      <alignment vertical="top" wrapText="1"/>
    </xf>
    <xf numFmtId="0" fontId="4" fillId="0" borderId="1" xfId="4" applyBorder="1" applyAlignment="1">
      <alignment horizontal="left" vertical="top" wrapText="1"/>
    </xf>
    <xf numFmtId="14" fontId="7" fillId="0" borderId="12" xfId="4" applyNumberFormat="1" applyFont="1" applyFill="1" applyBorder="1" applyAlignment="1">
      <alignment horizontal="center" vertical="center" wrapText="1"/>
    </xf>
    <xf numFmtId="0" fontId="4" fillId="0" borderId="2" xfId="4" applyBorder="1" applyAlignment="1">
      <alignment vertical="center" wrapText="1"/>
    </xf>
    <xf numFmtId="0" fontId="4" fillId="0" borderId="3" xfId="4" applyBorder="1" applyAlignment="1">
      <alignment vertical="center" wrapText="1"/>
    </xf>
    <xf numFmtId="0" fontId="9" fillId="0" borderId="1" xfId="4" applyNumberFormat="1" applyFont="1" applyFill="1" applyBorder="1" applyAlignment="1">
      <alignment horizontal="center" vertical="center" wrapText="1"/>
    </xf>
    <xf numFmtId="0" fontId="4" fillId="0" borderId="1" xfId="4" applyBorder="1" applyAlignment="1">
      <alignment horizontal="center" vertical="center" wrapText="1"/>
    </xf>
    <xf numFmtId="0" fontId="9" fillId="0" borderId="1" xfId="4" applyFont="1" applyBorder="1" applyAlignment="1">
      <alignment vertical="top" wrapText="1"/>
    </xf>
    <xf numFmtId="0" fontId="10" fillId="0" borderId="1" xfId="4" applyFont="1" applyBorder="1" applyAlignment="1">
      <alignment vertical="top" wrapText="1"/>
    </xf>
    <xf numFmtId="0" fontId="4" fillId="0" borderId="1" xfId="4" applyBorder="1" applyAlignment="1">
      <alignment horizontal="left" vertical="center" wrapText="1"/>
    </xf>
    <xf numFmtId="14" fontId="9" fillId="0" borderId="1" xfId="4" applyNumberFormat="1" applyFont="1" applyFill="1" applyBorder="1" applyAlignment="1">
      <alignment horizontal="center" vertical="center" wrapText="1"/>
    </xf>
    <xf numFmtId="17" fontId="10" fillId="0" borderId="12" xfId="4" applyNumberFormat="1" applyFont="1" applyFill="1" applyBorder="1" applyAlignment="1">
      <alignment vertical="center" wrapText="1"/>
    </xf>
    <xf numFmtId="17" fontId="10" fillId="0" borderId="2" xfId="4" applyNumberFormat="1" applyFont="1" applyFill="1" applyBorder="1" applyAlignment="1">
      <alignment vertical="center" wrapText="1"/>
    </xf>
    <xf numFmtId="17" fontId="10" fillId="0" borderId="3" xfId="4" applyNumberFormat="1" applyFont="1" applyFill="1" applyBorder="1" applyAlignment="1">
      <alignment vertical="center" wrapText="1"/>
    </xf>
    <xf numFmtId="14" fontId="7" fillId="0" borderId="2" xfId="4" applyNumberFormat="1" applyFont="1" applyFill="1" applyBorder="1" applyAlignment="1">
      <alignment horizontal="center" vertical="center" wrapText="1"/>
    </xf>
    <xf numFmtId="14" fontId="7" fillId="0" borderId="3" xfId="4" applyNumberFormat="1" applyFont="1" applyFill="1" applyBorder="1" applyAlignment="1">
      <alignment horizontal="center" vertical="center" wrapText="1"/>
    </xf>
    <xf numFmtId="0" fontId="9" fillId="0" borderId="12" xfId="4" applyFont="1" applyFill="1" applyBorder="1" applyAlignment="1">
      <alignment vertical="top" wrapText="1"/>
    </xf>
    <xf numFmtId="0" fontId="10" fillId="0" borderId="2" xfId="4" applyFont="1" applyFill="1" applyBorder="1" applyAlignment="1">
      <alignment vertical="top" wrapText="1"/>
    </xf>
    <xf numFmtId="0" fontId="9" fillId="0" borderId="2" xfId="4" applyFont="1" applyFill="1" applyBorder="1" applyAlignment="1">
      <alignment vertical="top" wrapText="1"/>
    </xf>
    <xf numFmtId="0" fontId="10" fillId="0" borderId="3" xfId="4" applyFont="1" applyFill="1" applyBorder="1" applyAlignment="1">
      <alignment vertical="top" wrapText="1"/>
    </xf>
    <xf numFmtId="0" fontId="9" fillId="0" borderId="12" xfId="4" applyNumberFormat="1" applyFont="1" applyFill="1" applyBorder="1" applyAlignment="1">
      <alignment horizontal="center" vertical="center" wrapText="1"/>
    </xf>
    <xf numFmtId="0" fontId="9" fillId="0" borderId="2" xfId="4" applyNumberFormat="1" applyFont="1" applyFill="1" applyBorder="1" applyAlignment="1">
      <alignment horizontal="center" vertical="center" wrapText="1"/>
    </xf>
    <xf numFmtId="0" fontId="9" fillId="0" borderId="3" xfId="4" applyNumberFormat="1" applyFont="1" applyFill="1" applyBorder="1" applyAlignment="1">
      <alignment horizontal="center" vertical="center" wrapText="1"/>
    </xf>
    <xf numFmtId="0" fontId="7" fillId="3" borderId="11" xfId="4" applyFont="1" applyFill="1" applyBorder="1" applyAlignment="1">
      <alignment horizontal="center" vertical="center" wrapText="1"/>
    </xf>
    <xf numFmtId="0" fontId="32" fillId="0" borderId="15" xfId="4" applyFont="1" applyBorder="1" applyAlignment="1">
      <alignment horizontal="center" vertical="center" wrapText="1"/>
    </xf>
    <xf numFmtId="0" fontId="7" fillId="3" borderId="12" xfId="4" applyFont="1" applyFill="1" applyBorder="1" applyAlignment="1">
      <alignment horizontal="left" vertical="center" wrapText="1"/>
    </xf>
    <xf numFmtId="0" fontId="12" fillId="0" borderId="2" xfId="4" applyFont="1" applyFill="1" applyBorder="1" applyAlignment="1">
      <alignment horizontal="center" vertical="center" wrapText="1"/>
    </xf>
    <xf numFmtId="0" fontId="12" fillId="0" borderId="3" xfId="4" applyFont="1" applyFill="1" applyBorder="1" applyAlignment="1">
      <alignment horizontal="center" vertical="center" wrapText="1"/>
    </xf>
    <xf numFmtId="14" fontId="7" fillId="8" borderId="8" xfId="4" applyNumberFormat="1" applyFont="1" applyFill="1" applyBorder="1" applyAlignment="1">
      <alignment horizontal="center" vertical="center"/>
    </xf>
    <xf numFmtId="0" fontId="32" fillId="8" borderId="8" xfId="4" applyFont="1" applyFill="1" applyBorder="1" applyAlignment="1">
      <alignment horizontal="center"/>
    </xf>
    <xf numFmtId="0" fontId="32" fillId="8" borderId="4" xfId="4" applyFont="1" applyFill="1" applyBorder="1" applyAlignment="1">
      <alignment horizontal="center"/>
    </xf>
    <xf numFmtId="0" fontId="0" fillId="0" borderId="4" xfId="0" applyBorder="1" applyAlignment="1">
      <alignment vertical="center"/>
    </xf>
    <xf numFmtId="0" fontId="7" fillId="3" borderId="2" xfId="4" applyFont="1" applyFill="1" applyBorder="1" applyAlignment="1">
      <alignment horizontal="left" vertical="center" wrapText="1"/>
    </xf>
    <xf numFmtId="0" fontId="9" fillId="8" borderId="12" xfId="4" applyFont="1" applyFill="1" applyBorder="1" applyAlignment="1">
      <alignment horizontal="center" vertical="center" wrapText="1"/>
    </xf>
    <xf numFmtId="0" fontId="4" fillId="8" borderId="2" xfId="4" applyFill="1" applyBorder="1" applyAlignment="1">
      <alignment horizontal="center" vertical="center" wrapText="1"/>
    </xf>
    <xf numFmtId="3" fontId="26" fillId="0" borderId="12" xfId="4" applyNumberFormat="1" applyFont="1" applyFill="1" applyBorder="1" applyAlignment="1">
      <alignment vertical="top" wrapText="1"/>
    </xf>
    <xf numFmtId="0" fontId="10" fillId="0" borderId="11" xfId="4" applyFont="1" applyFill="1" applyBorder="1" applyAlignment="1">
      <alignment horizontal="left" vertical="top" wrapText="1"/>
    </xf>
    <xf numFmtId="0" fontId="4" fillId="0" borderId="15" xfId="4" applyBorder="1" applyAlignment="1">
      <alignment horizontal="left" vertical="top" wrapText="1"/>
    </xf>
    <xf numFmtId="0" fontId="4" fillId="0" borderId="5" xfId="4" applyBorder="1" applyAlignment="1">
      <alignment horizontal="left" vertical="top" wrapText="1"/>
    </xf>
    <xf numFmtId="0" fontId="10" fillId="0" borderId="2" xfId="4" applyFont="1" applyBorder="1"/>
    <xf numFmtId="0" fontId="10" fillId="0" borderId="3" xfId="4" applyFont="1" applyBorder="1"/>
    <xf numFmtId="0" fontId="4" fillId="0" borderId="2" xfId="4" applyBorder="1" applyAlignment="1">
      <alignment wrapText="1"/>
    </xf>
    <xf numFmtId="0" fontId="4" fillId="0" borderId="3" xfId="4" applyBorder="1" applyAlignment="1">
      <alignment wrapText="1"/>
    </xf>
    <xf numFmtId="0" fontId="9" fillId="0" borderId="10" xfId="4" applyNumberFormat="1" applyFont="1" applyFill="1" applyBorder="1" applyAlignment="1">
      <alignment horizontal="center" vertical="center" wrapText="1"/>
    </xf>
    <xf numFmtId="0" fontId="4" fillId="0" borderId="7" xfId="4" applyBorder="1" applyAlignment="1">
      <alignment vertical="center" wrapText="1"/>
    </xf>
    <xf numFmtId="0" fontId="4" fillId="0" borderId="14" xfId="4" applyBorder="1" applyAlignment="1">
      <alignment vertical="center" wrapText="1"/>
    </xf>
    <xf numFmtId="0" fontId="46" fillId="0" borderId="1" xfId="4" applyNumberFormat="1" applyFont="1" applyFill="1" applyBorder="1" applyAlignment="1">
      <alignment horizontal="center" vertical="center"/>
    </xf>
    <xf numFmtId="14" fontId="28" fillId="0" borderId="1" xfId="4" applyNumberFormat="1" applyFont="1" applyFill="1" applyBorder="1" applyAlignment="1">
      <alignment horizontal="left" vertical="center" wrapText="1"/>
    </xf>
    <xf numFmtId="0" fontId="30" fillId="0" borderId="1" xfId="4" applyFont="1" applyBorder="1" applyAlignment="1"/>
    <xf numFmtId="0" fontId="30" fillId="0" borderId="1" xfId="4" applyFont="1" applyFill="1" applyBorder="1" applyAlignment="1">
      <alignment horizontal="left" vertical="top"/>
    </xf>
    <xf numFmtId="0" fontId="26" fillId="0" borderId="12" xfId="4" applyFont="1" applyFill="1" applyBorder="1" applyAlignment="1">
      <alignment horizontal="center" vertical="center" wrapText="1"/>
    </xf>
    <xf numFmtId="0" fontId="26" fillId="0" borderId="2" xfId="4" applyFont="1" applyBorder="1" applyAlignment="1">
      <alignment horizontal="center"/>
    </xf>
    <xf numFmtId="0" fontId="26" fillId="0" borderId="3" xfId="4" applyFont="1" applyBorder="1" applyAlignment="1">
      <alignment horizontal="center"/>
    </xf>
    <xf numFmtId="0" fontId="30" fillId="0" borderId="1" xfId="4" applyFont="1" applyBorder="1" applyAlignment="1">
      <alignment horizontal="left" vertical="top"/>
    </xf>
    <xf numFmtId="0" fontId="48" fillId="8" borderId="9" xfId="4" applyFont="1" applyFill="1" applyBorder="1" applyAlignment="1">
      <alignment horizontal="left" vertical="center" wrapText="1"/>
    </xf>
    <xf numFmtId="0" fontId="48" fillId="8" borderId="8" xfId="4" applyFont="1" applyFill="1" applyBorder="1" applyAlignment="1">
      <alignment horizontal="left" vertical="center" wrapText="1"/>
    </xf>
    <xf numFmtId="0" fontId="26" fillId="0" borderId="1" xfId="4" applyFont="1" applyFill="1" applyBorder="1" applyAlignment="1">
      <alignment vertical="top" wrapText="1"/>
    </xf>
    <xf numFmtId="0" fontId="30" fillId="0" borderId="1" xfId="4" applyFont="1" applyBorder="1" applyAlignment="1">
      <alignment horizontal="center" vertical="center"/>
    </xf>
    <xf numFmtId="0" fontId="26" fillId="0" borderId="1" xfId="4" applyFont="1" applyBorder="1" applyAlignment="1">
      <alignment vertical="top" wrapText="1"/>
    </xf>
    <xf numFmtId="0" fontId="26" fillId="0" borderId="2" xfId="4" applyFont="1" applyFill="1" applyBorder="1" applyAlignment="1">
      <alignment horizontal="center" vertical="center" wrapText="1"/>
    </xf>
    <xf numFmtId="14" fontId="48" fillId="8" borderId="9" xfId="4" applyNumberFormat="1" applyFont="1" applyFill="1" applyBorder="1" applyAlignment="1">
      <alignment horizontal="center" vertical="center"/>
    </xf>
    <xf numFmtId="0" fontId="30" fillId="8" borderId="8" xfId="4" applyFont="1" applyFill="1" applyBorder="1"/>
    <xf numFmtId="0" fontId="30" fillId="0" borderId="12" xfId="4" applyFont="1" applyFill="1" applyBorder="1" applyAlignment="1">
      <alignment horizontal="left" vertical="top"/>
    </xf>
    <xf numFmtId="0" fontId="30" fillId="0" borderId="2" xfId="4" applyFont="1" applyFill="1" applyBorder="1" applyAlignment="1">
      <alignment horizontal="left" vertical="top"/>
    </xf>
    <xf numFmtId="0" fontId="30" fillId="0" borderId="3" xfId="4" applyFont="1" applyFill="1" applyBorder="1" applyAlignment="1">
      <alignment horizontal="left" vertical="top"/>
    </xf>
    <xf numFmtId="0" fontId="48" fillId="3" borderId="12" xfId="4" applyFont="1" applyFill="1" applyBorder="1" applyAlignment="1">
      <alignment horizontal="center" vertical="center" wrapText="1"/>
    </xf>
    <xf numFmtId="0" fontId="48" fillId="3" borderId="3" xfId="4" applyFont="1" applyFill="1" applyBorder="1" applyAlignment="1">
      <alignment horizontal="center" vertical="center" wrapText="1"/>
    </xf>
    <xf numFmtId="0" fontId="48" fillId="8" borderId="12" xfId="4" applyFont="1" applyFill="1" applyBorder="1" applyAlignment="1">
      <alignment horizontal="left" vertical="center" wrapText="1"/>
    </xf>
    <xf numFmtId="0" fontId="30" fillId="8" borderId="2" xfId="4" applyFont="1" applyFill="1" applyBorder="1" applyAlignment="1">
      <alignment horizontal="left" vertical="center" wrapText="1"/>
    </xf>
    <xf numFmtId="0" fontId="30" fillId="0" borderId="2" xfId="4" applyFont="1" applyBorder="1" applyAlignment="1">
      <alignment horizontal="left" vertical="top"/>
    </xf>
    <xf numFmtId="0" fontId="30" fillId="0" borderId="3" xfId="4" applyFont="1" applyBorder="1" applyAlignment="1">
      <alignment horizontal="left" vertical="top"/>
    </xf>
    <xf numFmtId="0" fontId="30" fillId="0" borderId="2" xfId="4" applyFont="1" applyBorder="1" applyAlignment="1">
      <alignment vertical="top" wrapText="1"/>
    </xf>
    <xf numFmtId="0" fontId="30" fillId="0" borderId="3" xfId="4" applyFont="1" applyBorder="1" applyAlignment="1">
      <alignment vertical="top" wrapText="1"/>
    </xf>
    <xf numFmtId="0" fontId="29" fillId="0" borderId="2" xfId="4" applyFont="1" applyBorder="1" applyAlignment="1">
      <alignment horizontal="left" vertical="center" wrapText="1"/>
    </xf>
    <xf numFmtId="0" fontId="29" fillId="0" borderId="3" xfId="4" applyFont="1" applyBorder="1" applyAlignment="1">
      <alignment horizontal="left" vertical="center" wrapText="1"/>
    </xf>
    <xf numFmtId="0" fontId="48" fillId="8" borderId="12" xfId="4" applyFont="1" applyFill="1" applyBorder="1" applyAlignment="1">
      <alignment horizontal="center" vertical="center" wrapText="1"/>
    </xf>
    <xf numFmtId="0" fontId="48" fillId="8" borderId="2" xfId="4" applyFont="1" applyFill="1" applyBorder="1" applyAlignment="1">
      <alignment horizontal="center" vertical="center" wrapText="1"/>
    </xf>
    <xf numFmtId="0" fontId="48" fillId="8" borderId="3" xfId="4" applyFont="1" applyFill="1" applyBorder="1" applyAlignment="1">
      <alignment horizontal="center" vertical="center" wrapText="1"/>
    </xf>
    <xf numFmtId="0" fontId="26" fillId="3" borderId="12" xfId="4" applyFont="1" applyFill="1" applyBorder="1" applyAlignment="1">
      <alignment horizontal="center" vertical="center" wrapText="1"/>
    </xf>
    <xf numFmtId="0" fontId="30" fillId="0" borderId="2" xfId="4" applyFont="1" applyBorder="1" applyAlignment="1">
      <alignment horizontal="center" vertical="center" wrapText="1"/>
    </xf>
  </cellXfs>
  <cellStyles count="8">
    <cellStyle name="Hyperlink 2" xfId="3"/>
    <cellStyle name="Normal" xfId="0" builtinId="0"/>
    <cellStyle name="Normal 2" xfId="1"/>
    <cellStyle name="Normal 3" xfId="4"/>
    <cellStyle name="Percent" xfId="2" builtinId="5"/>
    <cellStyle name="Percent 2" xfId="5"/>
    <cellStyle name="Percent 2 2" xfId="6"/>
    <cellStyle name="Percent 2 2 2" xfId="7"/>
  </cellStyles>
  <dxfs count="1700">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2.5744167337087692E-4</c:v>
                </c:pt>
                <c:pt idx="17">
                  <c:v>1.1819632409432067E-4</c:v>
                </c:pt>
                <c:pt idx="20">
                  <c:v>1.405152224824356E-4</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87816832"/>
        <c:axId val="88609152"/>
      </c:lineChart>
      <c:dateAx>
        <c:axId val="87816832"/>
        <c:scaling>
          <c:orientation val="minMax"/>
        </c:scaling>
        <c:delete val="1"/>
        <c:axPos val="b"/>
        <c:numFmt formatCode="mmm\-yy" sourceLinked="1"/>
        <c:tickLblPos val="none"/>
        <c:crossAx val="88609152"/>
        <c:crosses val="autoZero"/>
        <c:auto val="1"/>
        <c:lblOffset val="100"/>
      </c:dateAx>
      <c:valAx>
        <c:axId val="88609152"/>
        <c:scaling>
          <c:orientation val="minMax"/>
        </c:scaling>
        <c:delete val="1"/>
        <c:axPos val="l"/>
        <c:numFmt formatCode="0.00%" sourceLinked="1"/>
        <c:tickLblPos val="none"/>
        <c:crossAx val="878168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0.88229999999999997</c:v>
                </c:pt>
                <c:pt idx="20">
                  <c:v>1</c:v>
                </c:pt>
                <c:pt idx="21">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95571968"/>
        <c:axId val="95573504"/>
      </c:lineChart>
      <c:dateAx>
        <c:axId val="95571968"/>
        <c:scaling>
          <c:orientation val="minMax"/>
        </c:scaling>
        <c:delete val="1"/>
        <c:axPos val="b"/>
        <c:numFmt formatCode="mmm\-yy" sourceLinked="1"/>
        <c:tickLblPos val="none"/>
        <c:crossAx val="95573504"/>
        <c:crosses val="autoZero"/>
        <c:auto val="1"/>
        <c:lblOffset val="100"/>
      </c:dateAx>
      <c:valAx>
        <c:axId val="95573504"/>
        <c:scaling>
          <c:orientation val="minMax"/>
          <c:min val="0.94000000000000061"/>
        </c:scaling>
        <c:delete val="1"/>
        <c:axPos val="l"/>
        <c:numFmt formatCode="0.0%" sourceLinked="1"/>
        <c:tickLblPos val="none"/>
        <c:crossAx val="955719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pt idx="12">
                  <c:v>2.7899999999999999E-3</c:v>
                </c:pt>
                <c:pt idx="15">
                  <c:v>1.6999999999999999E-3</c:v>
                </c:pt>
                <c:pt idx="18">
                  <c:v>0</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95588352"/>
        <c:axId val="95589888"/>
      </c:lineChart>
      <c:dateAx>
        <c:axId val="95588352"/>
        <c:scaling>
          <c:orientation val="minMax"/>
        </c:scaling>
        <c:delete val="1"/>
        <c:axPos val="b"/>
        <c:numFmt formatCode="mmm\-yy" sourceLinked="1"/>
        <c:tickLblPos val="none"/>
        <c:crossAx val="95589888"/>
        <c:crosses val="autoZero"/>
        <c:auto val="1"/>
        <c:lblOffset val="100"/>
      </c:dateAx>
      <c:valAx>
        <c:axId val="95589888"/>
        <c:scaling>
          <c:orientation val="minMax"/>
        </c:scaling>
        <c:delete val="1"/>
        <c:axPos val="l"/>
        <c:numFmt formatCode="0.00%" sourceLinked="1"/>
        <c:tickLblPos val="none"/>
        <c:crossAx val="955883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pt idx="4">
                  <c:v>0.98</c:v>
                </c:pt>
                <c:pt idx="5">
                  <c:v>0.98</c:v>
                </c:pt>
                <c:pt idx="6">
                  <c:v>0.98</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95499008"/>
        <c:axId val="95500544"/>
      </c:lineChart>
      <c:dateAx>
        <c:axId val="95499008"/>
        <c:scaling>
          <c:orientation val="minMax"/>
        </c:scaling>
        <c:delete val="1"/>
        <c:axPos val="b"/>
        <c:numFmt formatCode="mmm\-yy" sourceLinked="1"/>
        <c:tickLblPos val="none"/>
        <c:crossAx val="95500544"/>
        <c:crosses val="autoZero"/>
        <c:auto val="1"/>
        <c:lblOffset val="100"/>
      </c:dateAx>
      <c:valAx>
        <c:axId val="95500544"/>
        <c:scaling>
          <c:orientation val="minMax"/>
        </c:scaling>
        <c:delete val="1"/>
        <c:axPos val="l"/>
        <c:numFmt formatCode="0%" sourceLinked="1"/>
        <c:tickLblPos val="none"/>
        <c:crossAx val="954990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pt idx="3">
                  <c:v>0.25688</c:v>
                </c:pt>
                <c:pt idx="4">
                  <c:v>0.2475</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95520640"/>
        <c:axId val="95522176"/>
      </c:lineChart>
      <c:dateAx>
        <c:axId val="95520640"/>
        <c:scaling>
          <c:orientation val="minMax"/>
        </c:scaling>
        <c:delete val="1"/>
        <c:axPos val="b"/>
        <c:numFmt formatCode="mmm\-yy" sourceLinked="1"/>
        <c:tickLblPos val="none"/>
        <c:crossAx val="95522176"/>
        <c:crosses val="autoZero"/>
        <c:auto val="1"/>
        <c:lblOffset val="100"/>
      </c:dateAx>
      <c:valAx>
        <c:axId val="95522176"/>
        <c:scaling>
          <c:orientation val="minMax"/>
        </c:scaling>
        <c:delete val="1"/>
        <c:axPos val="l"/>
        <c:numFmt formatCode="0.0%" sourceLinked="1"/>
        <c:tickLblPos val="none"/>
        <c:crossAx val="955206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pt idx="3">
                  <c:v>0.1376</c:v>
                </c:pt>
                <c:pt idx="4">
                  <c:v>0.2079</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95623808"/>
        <c:axId val="95633792"/>
      </c:lineChart>
      <c:dateAx>
        <c:axId val="95623808"/>
        <c:scaling>
          <c:orientation val="minMax"/>
        </c:scaling>
        <c:delete val="1"/>
        <c:axPos val="b"/>
        <c:numFmt formatCode="mmm\-yy" sourceLinked="1"/>
        <c:tickLblPos val="none"/>
        <c:crossAx val="95633792"/>
        <c:crosses val="autoZero"/>
        <c:auto val="1"/>
        <c:lblOffset val="100"/>
      </c:dateAx>
      <c:valAx>
        <c:axId val="95633792"/>
        <c:scaling>
          <c:orientation val="minMax"/>
        </c:scaling>
        <c:delete val="1"/>
        <c:axPos val="l"/>
        <c:numFmt formatCode="0.0%" sourceLinked="1"/>
        <c:tickLblPos val="none"/>
        <c:crossAx val="956238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pt idx="4">
                  <c:v>1</c:v>
                </c:pt>
                <c:pt idx="5">
                  <c:v>1</c:v>
                </c:pt>
                <c:pt idx="6">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95666176"/>
        <c:axId val="95667712"/>
      </c:lineChart>
      <c:dateAx>
        <c:axId val="95666176"/>
        <c:scaling>
          <c:orientation val="minMax"/>
        </c:scaling>
        <c:delete val="1"/>
        <c:axPos val="b"/>
        <c:numFmt formatCode="mmm\-yy" sourceLinked="1"/>
        <c:tickLblPos val="none"/>
        <c:crossAx val="95667712"/>
        <c:crosses val="autoZero"/>
        <c:auto val="1"/>
        <c:lblOffset val="100"/>
      </c:dateAx>
      <c:valAx>
        <c:axId val="95667712"/>
        <c:scaling>
          <c:orientation val="minMax"/>
          <c:max val="1.5"/>
          <c:min val="0.5"/>
        </c:scaling>
        <c:delete val="1"/>
        <c:axPos val="l"/>
        <c:numFmt formatCode="0.0%" sourceLinked="1"/>
        <c:tickLblPos val="none"/>
        <c:crossAx val="956661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pt idx="4">
                  <c:v>0</c:v>
                </c:pt>
                <c:pt idx="5">
                  <c:v>0.34</c:v>
                </c:pt>
                <c:pt idx="6">
                  <c:v>0.24</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95708288"/>
        <c:axId val="95709824"/>
      </c:lineChart>
      <c:dateAx>
        <c:axId val="95708288"/>
        <c:scaling>
          <c:orientation val="minMax"/>
        </c:scaling>
        <c:delete val="1"/>
        <c:axPos val="b"/>
        <c:numFmt formatCode="mmm\-yy" sourceLinked="1"/>
        <c:tickLblPos val="none"/>
        <c:crossAx val="95709824"/>
        <c:crosses val="autoZero"/>
        <c:auto val="1"/>
        <c:lblOffset val="100"/>
      </c:dateAx>
      <c:valAx>
        <c:axId val="95709824"/>
        <c:scaling>
          <c:orientation val="minMax"/>
        </c:scaling>
        <c:delete val="1"/>
        <c:axPos val="l"/>
        <c:numFmt formatCode="0.00" sourceLinked="1"/>
        <c:tickLblPos val="none"/>
        <c:crossAx val="95708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pt idx="4">
                  <c:v>0</c:v>
                </c:pt>
                <c:pt idx="5">
                  <c:v>0</c:v>
                </c:pt>
                <c:pt idx="6">
                  <c:v>0</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95729920"/>
        <c:axId val="95744000"/>
      </c:lineChart>
      <c:dateAx>
        <c:axId val="95729920"/>
        <c:scaling>
          <c:orientation val="minMax"/>
        </c:scaling>
        <c:delete val="1"/>
        <c:axPos val="b"/>
        <c:numFmt formatCode="mmm\-yy" sourceLinked="1"/>
        <c:tickLblPos val="none"/>
        <c:crossAx val="95744000"/>
        <c:crosses val="autoZero"/>
        <c:auto val="1"/>
        <c:lblOffset val="100"/>
      </c:dateAx>
      <c:valAx>
        <c:axId val="95744000"/>
        <c:scaling>
          <c:orientation val="minMax"/>
          <c:max val="0.12000000000000002"/>
          <c:min val="-2.0000000000000011E-2"/>
        </c:scaling>
        <c:delete val="1"/>
        <c:axPos val="l"/>
        <c:numFmt formatCode="0.00" sourceLinked="1"/>
        <c:tickLblPos val="none"/>
        <c:crossAx val="957299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411"/>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pt idx="14">
                  <c:v>1</c:v>
                </c:pt>
                <c:pt idx="15">
                  <c:v>1</c:v>
                </c:pt>
                <c:pt idx="16">
                  <c:v>1</c:v>
                </c:pt>
                <c:pt idx="17">
                  <c:v>1</c:v>
                </c:pt>
                <c:pt idx="18">
                  <c:v>1</c:v>
                </c:pt>
                <c:pt idx="19">
                  <c:v>1</c:v>
                </c:pt>
                <c:pt idx="20">
                  <c:v>1</c:v>
                </c:pt>
                <c:pt idx="21">
                  <c:v>0.83299999999999996</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96030080"/>
        <c:axId val="96035968"/>
      </c:lineChart>
      <c:dateAx>
        <c:axId val="96030080"/>
        <c:scaling>
          <c:orientation val="minMax"/>
        </c:scaling>
        <c:delete val="1"/>
        <c:axPos val="b"/>
        <c:numFmt formatCode="mmm\-yy" sourceLinked="1"/>
        <c:tickLblPos val="none"/>
        <c:crossAx val="96035968"/>
        <c:crosses val="autoZero"/>
        <c:auto val="1"/>
        <c:lblOffset val="100"/>
      </c:dateAx>
      <c:valAx>
        <c:axId val="96035968"/>
        <c:scaling>
          <c:orientation val="minMax"/>
          <c:max val="1"/>
        </c:scaling>
        <c:delete val="1"/>
        <c:axPos val="l"/>
        <c:numFmt formatCode="0%" sourceLinked="1"/>
        <c:tickLblPos val="none"/>
        <c:crossAx val="96030080"/>
        <c:crosses val="autoZero"/>
        <c:crossBetween val="between"/>
      </c:valAx>
    </c:plotArea>
    <c:plotVisOnly val="1"/>
  </c:chart>
  <c:printSettings>
    <c:headerFooter/>
    <c:pageMargins b="0.75000000000001221" l="0.70000000000000062" r="0.70000000000000062" t="0.7500000000000122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pt idx="17" formatCode="0.0%">
                  <c:v>7.730560578661845E-2</c:v>
                </c:pt>
                <c:pt idx="18" formatCode="0.0%">
                  <c:v>9.4605160281469897E-2</c:v>
                </c:pt>
                <c:pt idx="19" formatCode="0.0%">
                  <c:v>0.10003437607425232</c:v>
                </c:pt>
                <c:pt idx="20" formatCode="0.0%">
                  <c:v>2.7761370348493797E-2</c:v>
                </c:pt>
                <c:pt idx="21" formatCode="0.0%">
                  <c:v>7.9769736842105268E-2</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6079872"/>
        <c:axId val="96081408"/>
      </c:lineChart>
      <c:dateAx>
        <c:axId val="96079872"/>
        <c:scaling>
          <c:orientation val="minMax"/>
        </c:scaling>
        <c:delete val="1"/>
        <c:axPos val="b"/>
        <c:numFmt formatCode="mmm\-yy" sourceLinked="1"/>
        <c:tickLblPos val="none"/>
        <c:crossAx val="96081408"/>
        <c:crosses val="autoZero"/>
        <c:auto val="1"/>
        <c:lblOffset val="100"/>
      </c:dateAx>
      <c:valAx>
        <c:axId val="96081408"/>
        <c:scaling>
          <c:orientation val="minMax"/>
          <c:max val="0.5"/>
          <c:min val="-0.5"/>
        </c:scaling>
        <c:delete val="1"/>
        <c:axPos val="l"/>
        <c:numFmt formatCode="General" sourceLinked="1"/>
        <c:tickLblPos val="none"/>
        <c:crossAx val="96079872"/>
        <c:crosses val="autoZero"/>
        <c:crossBetween val="between"/>
      </c:valAx>
    </c:plotArea>
    <c:plotVisOnly val="1"/>
    <c:dispBlanksAs val="span"/>
  </c:chart>
  <c:printSettings>
    <c:headerFooter/>
    <c:pageMargins b="0.75000000000001188" l="0.70000000000000062" r="0.70000000000000062" t="0.750000000000011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9014"/>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88640512"/>
        <c:axId val="88654592"/>
      </c:lineChart>
      <c:dateAx>
        <c:axId val="88640512"/>
        <c:scaling>
          <c:orientation val="minMax"/>
        </c:scaling>
        <c:delete val="1"/>
        <c:axPos val="b"/>
        <c:numFmt formatCode="mmm\-yy" sourceLinked="1"/>
        <c:tickLblPos val="none"/>
        <c:crossAx val="88654592"/>
        <c:crosses val="autoZero"/>
        <c:auto val="1"/>
        <c:lblOffset val="100"/>
      </c:dateAx>
      <c:valAx>
        <c:axId val="88654592"/>
        <c:scaling>
          <c:orientation val="minMax"/>
          <c:max val="6.8000000000000019E-2"/>
          <c:min val="3.2000000000000042E-2"/>
        </c:scaling>
        <c:delete val="1"/>
        <c:axPos val="l"/>
        <c:numFmt formatCode="0.00%" sourceLinked="1"/>
        <c:tickLblPos val="none"/>
        <c:crossAx val="8864051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pt idx="17" formatCode="&quot;£&quot;#,##0">
                  <c:v>170000</c:v>
                </c:pt>
                <c:pt idx="18" formatCode="&quot;£&quot;#,##0">
                  <c:v>158000</c:v>
                </c:pt>
                <c:pt idx="19" formatCode="&quot;£&quot;#,##0">
                  <c:v>-12000</c:v>
                </c:pt>
                <c:pt idx="20" formatCode="&quot;£&quot;#,##0">
                  <c:v>266000</c:v>
                </c:pt>
                <c:pt idx="21" formatCode="&quot;£&quot;#,##0">
                  <c:v>80000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6114176"/>
        <c:axId val="96115712"/>
      </c:lineChart>
      <c:dateAx>
        <c:axId val="96114176"/>
        <c:scaling>
          <c:orientation val="minMax"/>
        </c:scaling>
        <c:delete val="1"/>
        <c:axPos val="b"/>
        <c:numFmt formatCode="mmm\-yy" sourceLinked="1"/>
        <c:tickLblPos val="none"/>
        <c:crossAx val="96115712"/>
        <c:crosses val="autoZero"/>
        <c:auto val="1"/>
        <c:lblOffset val="100"/>
      </c:dateAx>
      <c:valAx>
        <c:axId val="96115712"/>
        <c:scaling>
          <c:orientation val="minMax"/>
        </c:scaling>
        <c:delete val="1"/>
        <c:axPos val="l"/>
        <c:numFmt formatCode="General" sourceLinked="1"/>
        <c:tickLblPos val="none"/>
        <c:crossAx val="96114176"/>
        <c:crosses val="autoZero"/>
        <c:crossBetween val="between"/>
      </c:valAx>
    </c:plotArea>
    <c:plotVisOnly val="1"/>
  </c:chart>
  <c:printSettings>
    <c:headerFooter/>
    <c:pageMargins b="0.75000000000001188" l="0.70000000000000062" r="0.70000000000000062" t="0.75000000000001188"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pt idx="4">
                  <c:v>5</c:v>
                </c:pt>
                <c:pt idx="5">
                  <c:v>1</c:v>
                </c:pt>
                <c:pt idx="6">
                  <c:v>5</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96147328"/>
        <c:axId val="96148864"/>
      </c:lineChart>
      <c:dateAx>
        <c:axId val="96147328"/>
        <c:scaling>
          <c:orientation val="minMax"/>
        </c:scaling>
        <c:delete val="1"/>
        <c:axPos val="b"/>
        <c:numFmt formatCode="mmm\-yy" sourceLinked="1"/>
        <c:tickLblPos val="none"/>
        <c:crossAx val="96148864"/>
        <c:crosses val="autoZero"/>
        <c:auto val="1"/>
        <c:lblOffset val="100"/>
      </c:dateAx>
      <c:valAx>
        <c:axId val="96148864"/>
        <c:scaling>
          <c:orientation val="minMax"/>
          <c:max val="8"/>
          <c:min val="2"/>
        </c:scaling>
        <c:delete val="1"/>
        <c:axPos val="l"/>
        <c:numFmt formatCode="0" sourceLinked="1"/>
        <c:tickLblPos val="none"/>
        <c:crossAx val="96147328"/>
        <c:crosses val="autoZero"/>
        <c:crossBetween val="between"/>
      </c:valAx>
    </c:plotArea>
    <c:plotVisOnly val="1"/>
  </c:chart>
  <c:printSettings>
    <c:headerFooter/>
    <c:pageMargins b="0.75000000000001132" l="0.70000000000000062" r="0.70000000000000062" t="0.75000000000001132"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pt idx="18">
                  <c:v>0</c:v>
                </c:pt>
                <c:pt idx="20">
                  <c:v>0</c:v>
                </c:pt>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96178944"/>
        <c:axId val="96180480"/>
      </c:lineChart>
      <c:dateAx>
        <c:axId val="96178944"/>
        <c:scaling>
          <c:orientation val="minMax"/>
        </c:scaling>
        <c:delete val="1"/>
        <c:axPos val="b"/>
        <c:numFmt formatCode="mmm\-yy" sourceLinked="1"/>
        <c:tickLblPos val="none"/>
        <c:crossAx val="96180480"/>
        <c:crosses val="autoZero"/>
        <c:auto val="1"/>
        <c:lblOffset val="100"/>
      </c:dateAx>
      <c:valAx>
        <c:axId val="96180480"/>
        <c:scaling>
          <c:orientation val="minMax"/>
        </c:scaling>
        <c:delete val="1"/>
        <c:axPos val="l"/>
        <c:numFmt formatCode="0.0%" sourceLinked="1"/>
        <c:tickLblPos val="none"/>
        <c:crossAx val="96178944"/>
        <c:crosses val="autoZero"/>
        <c:crossBetween val="between"/>
      </c:valAx>
    </c:plotArea>
    <c:plotVisOnly val="1"/>
    <c:dispBlanksAs val="span"/>
  </c:chart>
  <c:printSettings>
    <c:headerFooter/>
    <c:pageMargins b="0.75000000000001088" l="0.70000000000000062" r="0.70000000000000062" t="0.75000000000001088"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pt idx="18">
                  <c:v>0</c:v>
                </c:pt>
                <c:pt idx="20">
                  <c:v>0</c:v>
                </c:pt>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96208768"/>
        <c:axId val="96210304"/>
      </c:lineChart>
      <c:dateAx>
        <c:axId val="96208768"/>
        <c:scaling>
          <c:orientation val="minMax"/>
        </c:scaling>
        <c:delete val="1"/>
        <c:axPos val="b"/>
        <c:numFmt formatCode="mmm\-yy" sourceLinked="1"/>
        <c:tickLblPos val="none"/>
        <c:crossAx val="96210304"/>
        <c:crosses val="autoZero"/>
        <c:auto val="1"/>
        <c:lblOffset val="100"/>
      </c:dateAx>
      <c:valAx>
        <c:axId val="96210304"/>
        <c:scaling>
          <c:orientation val="minMax"/>
        </c:scaling>
        <c:delete val="1"/>
        <c:axPos val="l"/>
        <c:numFmt formatCode="0.0%" sourceLinked="1"/>
        <c:tickLblPos val="none"/>
        <c:crossAx val="96208768"/>
        <c:crosses val="autoZero"/>
        <c:crossBetween val="between"/>
      </c:valAx>
    </c:plotArea>
    <c:plotVisOnly val="1"/>
    <c:dispBlanksAs val="span"/>
  </c:chart>
  <c:printSettings>
    <c:headerFooter/>
    <c:pageMargins b="0.75000000000001088" l="0.70000000000000062" r="0.70000000000000062" t="0.75000000000001088"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pt idx="18">
                  <c:v>0</c:v>
                </c:pt>
                <c:pt idx="20">
                  <c:v>0</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96242304"/>
        <c:axId val="96256384"/>
      </c:lineChart>
      <c:dateAx>
        <c:axId val="96242304"/>
        <c:scaling>
          <c:orientation val="minMax"/>
        </c:scaling>
        <c:delete val="1"/>
        <c:axPos val="b"/>
        <c:numFmt formatCode="mmm\-yy" sourceLinked="1"/>
        <c:tickLblPos val="none"/>
        <c:crossAx val="96256384"/>
        <c:crosses val="autoZero"/>
        <c:auto val="1"/>
        <c:lblOffset val="100"/>
      </c:dateAx>
      <c:valAx>
        <c:axId val="96256384"/>
        <c:scaling>
          <c:orientation val="minMax"/>
        </c:scaling>
        <c:delete val="1"/>
        <c:axPos val="l"/>
        <c:numFmt formatCode="0.0%" sourceLinked="1"/>
        <c:tickLblPos val="none"/>
        <c:crossAx val="96242304"/>
        <c:crosses val="autoZero"/>
        <c:crossBetween val="between"/>
      </c:valAx>
    </c:plotArea>
    <c:plotVisOnly val="1"/>
    <c:dispBlanksAs val="span"/>
  </c:chart>
  <c:printSettings>
    <c:headerFooter/>
    <c:pageMargins b="0.75000000000001088" l="0.70000000000000062" r="0.70000000000000062" t="0.75000000000001088"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pt idx="21" formatCode="0%">
                  <c:v>0.9</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9">
                  <c:v>0.8</c:v>
                </c:pt>
                <c:pt idx="20">
                  <c:v>0.8</c:v>
                </c:pt>
                <c:pt idx="21">
                  <c:v>0.8</c:v>
                </c:pt>
                <c:pt idx="22">
                  <c:v>0.8</c:v>
                </c:pt>
                <c:pt idx="23">
                  <c:v>0.8</c:v>
                </c:pt>
              </c:numCache>
            </c:numRef>
          </c:val>
        </c:ser>
        <c:marker val="1"/>
        <c:axId val="96276480"/>
        <c:axId val="96278016"/>
      </c:lineChart>
      <c:dateAx>
        <c:axId val="96276480"/>
        <c:scaling>
          <c:orientation val="minMax"/>
        </c:scaling>
        <c:delete val="1"/>
        <c:axPos val="b"/>
        <c:numFmt formatCode="mmm\-yy" sourceLinked="1"/>
        <c:tickLblPos val="none"/>
        <c:crossAx val="96278016"/>
        <c:crosses val="autoZero"/>
        <c:auto val="1"/>
        <c:lblOffset val="100"/>
      </c:dateAx>
      <c:valAx>
        <c:axId val="96278016"/>
        <c:scaling>
          <c:orientation val="minMax"/>
          <c:max val="0.9"/>
          <c:min val="0.65000000000001168"/>
        </c:scaling>
        <c:delete val="1"/>
        <c:axPos val="l"/>
        <c:numFmt formatCode="General" sourceLinked="1"/>
        <c:tickLblPos val="none"/>
        <c:crossAx val="96276480"/>
        <c:crosses val="autoZero"/>
        <c:crossBetween val="between"/>
      </c:valAx>
    </c:plotArea>
    <c:plotVisOnly val="1"/>
    <c:dispBlanksAs val="span"/>
  </c:chart>
  <c:printSettings>
    <c:headerFooter/>
    <c:pageMargins b="0.75000000000001021" l="0.70000000000000062" r="0.70000000000000062" t="0.75000000000001021"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7741824"/>
        <c:axId val="97747712"/>
      </c:lineChart>
      <c:dateAx>
        <c:axId val="97741824"/>
        <c:scaling>
          <c:orientation val="minMax"/>
        </c:scaling>
        <c:delete val="1"/>
        <c:axPos val="b"/>
        <c:numFmt formatCode="mmm\-yy" sourceLinked="1"/>
        <c:tickLblPos val="none"/>
        <c:crossAx val="97747712"/>
        <c:crosses val="autoZero"/>
        <c:auto val="1"/>
        <c:lblOffset val="100"/>
      </c:dateAx>
      <c:valAx>
        <c:axId val="97747712"/>
        <c:scaling>
          <c:orientation val="minMax"/>
          <c:max val="0.95000000000000062"/>
          <c:min val="0.60000000000000064"/>
        </c:scaling>
        <c:delete val="1"/>
        <c:axPos val="l"/>
        <c:numFmt formatCode="0.0%" sourceLinked="1"/>
        <c:tickLblPos val="none"/>
        <c:crossAx val="977418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6343168"/>
        <c:axId val="96344704"/>
      </c:lineChart>
      <c:dateAx>
        <c:axId val="96343168"/>
        <c:scaling>
          <c:orientation val="minMax"/>
        </c:scaling>
        <c:delete val="1"/>
        <c:axPos val="b"/>
        <c:numFmt formatCode="mmm\-yy" sourceLinked="1"/>
        <c:tickLblPos val="none"/>
        <c:crossAx val="96344704"/>
        <c:crosses val="autoZero"/>
        <c:auto val="1"/>
        <c:lblOffset val="100"/>
      </c:dateAx>
      <c:valAx>
        <c:axId val="96344704"/>
        <c:scaling>
          <c:orientation val="minMax"/>
          <c:max val="0.95000000000000062"/>
          <c:min val="0.60000000000000064"/>
        </c:scaling>
        <c:delete val="1"/>
        <c:axPos val="l"/>
        <c:numFmt formatCode="0.0%" sourceLinked="1"/>
        <c:tickLblPos val="none"/>
        <c:crossAx val="963431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485532308505081E-2"/>
          <c:y val="0.11793826687310789"/>
          <c:w val="0.93302893538298992"/>
          <c:h val="0.88206173312689262"/>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6377856"/>
        <c:axId val="96383744"/>
      </c:lineChart>
      <c:dateAx>
        <c:axId val="96377856"/>
        <c:scaling>
          <c:orientation val="minMax"/>
        </c:scaling>
        <c:delete val="1"/>
        <c:axPos val="b"/>
        <c:numFmt formatCode="mmm\-yy" sourceLinked="1"/>
        <c:tickLblPos val="none"/>
        <c:crossAx val="96383744"/>
        <c:crosses val="autoZero"/>
        <c:auto val="1"/>
        <c:lblOffset val="100"/>
      </c:dateAx>
      <c:valAx>
        <c:axId val="96383744"/>
        <c:scaling>
          <c:orientation val="minMax"/>
          <c:max val="0.95000000000000062"/>
          <c:min val="0.72500000000000064"/>
        </c:scaling>
        <c:delete val="1"/>
        <c:axPos val="l"/>
        <c:numFmt formatCode="0.0%" sourceLinked="1"/>
        <c:tickLblPos val="none"/>
        <c:crossAx val="963778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5.7838660578386734E-2"/>
          <c:y val="0.10664490103017329"/>
          <c:w val="0.93302891933028964"/>
          <c:h val="0.76538121773362378"/>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8514048"/>
        <c:axId val="98515584"/>
      </c:lineChart>
      <c:dateAx>
        <c:axId val="98514048"/>
        <c:scaling>
          <c:orientation val="minMax"/>
        </c:scaling>
        <c:delete val="1"/>
        <c:axPos val="b"/>
        <c:numFmt formatCode="mmm\-yy" sourceLinked="1"/>
        <c:tickLblPos val="none"/>
        <c:crossAx val="98515584"/>
        <c:crosses val="autoZero"/>
        <c:auto val="1"/>
        <c:lblOffset val="100"/>
      </c:dateAx>
      <c:valAx>
        <c:axId val="98515584"/>
        <c:scaling>
          <c:orientation val="minMax"/>
          <c:max val="0.95000000000000062"/>
          <c:min val="0.72500000000000064"/>
        </c:scaling>
        <c:delete val="1"/>
        <c:axPos val="l"/>
        <c:numFmt formatCode="0.0%" sourceLinked="1"/>
        <c:tickLblPos val="none"/>
        <c:crossAx val="985140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3725056"/>
        <c:axId val="93726592"/>
      </c:lineChart>
      <c:dateAx>
        <c:axId val="93725056"/>
        <c:scaling>
          <c:orientation val="minMax"/>
        </c:scaling>
        <c:delete val="1"/>
        <c:axPos val="b"/>
        <c:numFmt formatCode="mmm\-yy" sourceLinked="1"/>
        <c:tickLblPos val="none"/>
        <c:crossAx val="93726592"/>
        <c:crosses val="autoZero"/>
        <c:auto val="1"/>
        <c:lblOffset val="100"/>
      </c:dateAx>
      <c:valAx>
        <c:axId val="93726592"/>
        <c:scaling>
          <c:orientation val="minMax"/>
          <c:max val="7.0000000000000021E-2"/>
          <c:min val="-0.12000000000000002"/>
        </c:scaling>
        <c:delete val="1"/>
        <c:axPos val="l"/>
        <c:numFmt formatCode="0.0%" sourceLinked="1"/>
        <c:tickLblPos val="none"/>
        <c:crossAx val="9372505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8540544"/>
        <c:axId val="98632448"/>
      </c:lineChart>
      <c:dateAx>
        <c:axId val="98540544"/>
        <c:scaling>
          <c:orientation val="minMax"/>
        </c:scaling>
        <c:delete val="1"/>
        <c:axPos val="b"/>
        <c:numFmt formatCode="mmm\-yy" sourceLinked="1"/>
        <c:tickLblPos val="none"/>
        <c:crossAx val="98632448"/>
        <c:crosses val="autoZero"/>
        <c:auto val="1"/>
        <c:lblOffset val="100"/>
      </c:dateAx>
      <c:valAx>
        <c:axId val="98632448"/>
        <c:scaling>
          <c:orientation val="minMax"/>
          <c:max val="0.95000000000000062"/>
          <c:min val="0.60000000000000064"/>
        </c:scaling>
        <c:delete val="1"/>
        <c:axPos val="l"/>
        <c:numFmt formatCode="0.0%" sourceLinked="1"/>
        <c:tickLblPos val="none"/>
        <c:crossAx val="985405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8661888"/>
        <c:axId val="98663424"/>
      </c:lineChart>
      <c:dateAx>
        <c:axId val="98661888"/>
        <c:scaling>
          <c:orientation val="minMax"/>
        </c:scaling>
        <c:delete val="1"/>
        <c:axPos val="b"/>
        <c:numFmt formatCode="mmm\-yy" sourceLinked="1"/>
        <c:tickLblPos val="none"/>
        <c:crossAx val="98663424"/>
        <c:crosses val="autoZero"/>
        <c:auto val="1"/>
        <c:lblOffset val="100"/>
      </c:dateAx>
      <c:valAx>
        <c:axId val="98663424"/>
        <c:scaling>
          <c:orientation val="minMax"/>
          <c:max val="0.95000000000000062"/>
          <c:min val="0.60000000000000064"/>
        </c:scaling>
        <c:delete val="1"/>
        <c:axPos val="l"/>
        <c:numFmt formatCode="0.0%" sourceLinked="1"/>
        <c:tickLblPos val="none"/>
        <c:crossAx val="986618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98684288"/>
        <c:axId val="99103872"/>
      </c:lineChart>
      <c:dateAx>
        <c:axId val="98684288"/>
        <c:scaling>
          <c:orientation val="minMax"/>
        </c:scaling>
        <c:delete val="1"/>
        <c:axPos val="b"/>
        <c:numFmt formatCode="mmm\-yy" sourceLinked="1"/>
        <c:tickLblPos val="none"/>
        <c:crossAx val="99103872"/>
        <c:crosses val="autoZero"/>
        <c:auto val="1"/>
        <c:lblOffset val="100"/>
      </c:dateAx>
      <c:valAx>
        <c:axId val="99103872"/>
        <c:scaling>
          <c:orientation val="minMax"/>
          <c:max val="0.90000000000000102"/>
          <c:min val="0.500000000000001"/>
        </c:scaling>
        <c:delete val="1"/>
        <c:axPos val="l"/>
        <c:numFmt formatCode="0.0%" sourceLinked="1"/>
        <c:tickLblPos val="none"/>
        <c:crossAx val="98684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99128448"/>
        <c:axId val="99129984"/>
      </c:lineChart>
      <c:dateAx>
        <c:axId val="99128448"/>
        <c:scaling>
          <c:orientation val="minMax"/>
        </c:scaling>
        <c:delete val="1"/>
        <c:axPos val="b"/>
        <c:numFmt formatCode="mmm\-yy" sourceLinked="1"/>
        <c:tickLblPos val="none"/>
        <c:crossAx val="99129984"/>
        <c:crosses val="autoZero"/>
        <c:auto val="1"/>
        <c:lblOffset val="100"/>
      </c:dateAx>
      <c:valAx>
        <c:axId val="99129984"/>
        <c:scaling>
          <c:orientation val="minMax"/>
          <c:max val="0.95000000000000062"/>
          <c:min val="0.5"/>
        </c:scaling>
        <c:delete val="1"/>
        <c:axPos val="l"/>
        <c:numFmt formatCode="0.0%" sourceLinked="1"/>
        <c:tickLblPos val="none"/>
        <c:crossAx val="991284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99421184"/>
        <c:axId val="99427072"/>
      </c:lineChart>
      <c:dateAx>
        <c:axId val="99421184"/>
        <c:scaling>
          <c:orientation val="minMax"/>
        </c:scaling>
        <c:delete val="1"/>
        <c:axPos val="b"/>
        <c:numFmt formatCode="mmm\-yy" sourceLinked="1"/>
        <c:tickLblPos val="none"/>
        <c:crossAx val="99427072"/>
        <c:crosses val="autoZero"/>
        <c:auto val="1"/>
        <c:lblOffset val="100"/>
      </c:dateAx>
      <c:valAx>
        <c:axId val="99427072"/>
        <c:scaling>
          <c:orientation val="minMax"/>
          <c:max val="0.95000000000000062"/>
          <c:min val="0.60000000000000064"/>
        </c:scaling>
        <c:delete val="1"/>
        <c:axPos val="l"/>
        <c:numFmt formatCode="0.0%" sourceLinked="1"/>
        <c:tickLblPos val="none"/>
        <c:crossAx val="994211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99480704"/>
        <c:axId val="99482240"/>
      </c:lineChart>
      <c:dateAx>
        <c:axId val="99480704"/>
        <c:scaling>
          <c:orientation val="minMax"/>
        </c:scaling>
        <c:delete val="1"/>
        <c:axPos val="b"/>
        <c:numFmt formatCode="mmm\-yy" sourceLinked="1"/>
        <c:tickLblPos val="none"/>
        <c:crossAx val="99482240"/>
        <c:crosses val="autoZero"/>
        <c:auto val="1"/>
        <c:lblOffset val="100"/>
      </c:dateAx>
      <c:valAx>
        <c:axId val="99482240"/>
        <c:scaling>
          <c:orientation val="minMax"/>
          <c:max val="0.95000000000000062"/>
          <c:min val="0.60000000000000064"/>
        </c:scaling>
        <c:delete val="1"/>
        <c:axPos val="l"/>
        <c:numFmt formatCode="0.0%" sourceLinked="1"/>
        <c:tickLblPos val="none"/>
        <c:crossAx val="994807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00285440"/>
        <c:axId val="100295424"/>
      </c:lineChart>
      <c:dateAx>
        <c:axId val="100285440"/>
        <c:scaling>
          <c:orientation val="minMax"/>
        </c:scaling>
        <c:delete val="1"/>
        <c:axPos val="b"/>
        <c:numFmt formatCode="mmm\-yy" sourceLinked="1"/>
        <c:tickLblPos val="none"/>
        <c:crossAx val="100295424"/>
        <c:crosses val="autoZero"/>
        <c:auto val="1"/>
        <c:lblOffset val="100"/>
      </c:dateAx>
      <c:valAx>
        <c:axId val="100295424"/>
        <c:scaling>
          <c:orientation val="minMax"/>
          <c:max val="1"/>
          <c:min val="0.5"/>
        </c:scaling>
        <c:delete val="1"/>
        <c:axPos val="l"/>
        <c:numFmt formatCode="0.0%" sourceLinked="1"/>
        <c:tickLblPos val="none"/>
        <c:crossAx val="100285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pt idx="14">
                  <c:v>0.60799999999999998</c:v>
                </c:pt>
                <c:pt idx="15">
                  <c:v>0.67600000000000005</c:v>
                </c:pt>
                <c:pt idx="16">
                  <c:v>0.63200000000000001</c:v>
                </c:pt>
                <c:pt idx="17">
                  <c:v>0.64</c:v>
                </c:pt>
                <c:pt idx="18">
                  <c:v>0.67500000000000004</c:v>
                </c:pt>
                <c:pt idx="19">
                  <c:v>0.61099999999999999</c:v>
                </c:pt>
                <c:pt idx="20">
                  <c:v>0.65600000000000003</c:v>
                </c:pt>
                <c:pt idx="21">
                  <c:v>0.57699999999999996</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0326784"/>
        <c:axId val="100340864"/>
      </c:lineChart>
      <c:dateAx>
        <c:axId val="100326784"/>
        <c:scaling>
          <c:orientation val="minMax"/>
        </c:scaling>
        <c:delete val="1"/>
        <c:axPos val="b"/>
        <c:numFmt formatCode="mmm\-yy" sourceLinked="1"/>
        <c:tickLblPos val="none"/>
        <c:crossAx val="100340864"/>
        <c:crosses val="autoZero"/>
        <c:auto val="1"/>
        <c:lblOffset val="100"/>
      </c:dateAx>
      <c:valAx>
        <c:axId val="100340864"/>
        <c:scaling>
          <c:orientation val="minMax"/>
          <c:max val="1"/>
          <c:min val="0.4"/>
        </c:scaling>
        <c:delete val="1"/>
        <c:axPos val="l"/>
        <c:numFmt formatCode="0.0%" sourceLinked="1"/>
        <c:tickLblPos val="none"/>
        <c:crossAx val="1003267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pt idx="14">
                  <c:v>0.92900000000000005</c:v>
                </c:pt>
                <c:pt idx="15">
                  <c:v>0.86</c:v>
                </c:pt>
                <c:pt idx="16">
                  <c:v>0.93100000000000005</c:v>
                </c:pt>
                <c:pt idx="17">
                  <c:v>0.91</c:v>
                </c:pt>
                <c:pt idx="18">
                  <c:v>0.94</c:v>
                </c:pt>
                <c:pt idx="19">
                  <c:v>1</c:v>
                </c:pt>
                <c:pt idx="20">
                  <c:v>0.96699999999999997</c:v>
                </c:pt>
                <c:pt idx="21">
                  <c:v>0.95899999999999996</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0356864"/>
        <c:axId val="100358400"/>
      </c:lineChart>
      <c:dateAx>
        <c:axId val="100356864"/>
        <c:scaling>
          <c:orientation val="minMax"/>
        </c:scaling>
        <c:delete val="1"/>
        <c:axPos val="b"/>
        <c:numFmt formatCode="mmm\-yy" sourceLinked="1"/>
        <c:tickLblPos val="none"/>
        <c:crossAx val="100358400"/>
        <c:crosses val="autoZero"/>
        <c:auto val="1"/>
        <c:lblOffset val="100"/>
      </c:dateAx>
      <c:valAx>
        <c:axId val="100358400"/>
        <c:scaling>
          <c:orientation val="minMax"/>
          <c:max val="1"/>
          <c:min val="0.70000000000000062"/>
        </c:scaling>
        <c:delete val="1"/>
        <c:axPos val="l"/>
        <c:numFmt formatCode="0.0%" sourceLinked="1"/>
        <c:tickLblPos val="none"/>
        <c:crossAx val="1003568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0397056"/>
        <c:axId val="100398592"/>
      </c:lineChart>
      <c:dateAx>
        <c:axId val="100397056"/>
        <c:scaling>
          <c:orientation val="minMax"/>
        </c:scaling>
        <c:delete val="1"/>
        <c:axPos val="b"/>
        <c:numFmt formatCode="mmm\-yy" sourceLinked="1"/>
        <c:tickLblPos val="none"/>
        <c:crossAx val="100398592"/>
        <c:crosses val="autoZero"/>
        <c:auto val="1"/>
        <c:lblOffset val="100"/>
      </c:dateAx>
      <c:valAx>
        <c:axId val="100398592"/>
        <c:scaling>
          <c:orientation val="minMax"/>
          <c:max val="0.95000000000000062"/>
          <c:min val="0.60000000000000064"/>
        </c:scaling>
        <c:delete val="1"/>
        <c:axPos val="l"/>
        <c:numFmt formatCode="0.0%" sourceLinked="1"/>
        <c:tickLblPos val="none"/>
        <c:crossAx val="1003970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3767168"/>
        <c:axId val="93768704"/>
      </c:lineChart>
      <c:dateAx>
        <c:axId val="93767168"/>
        <c:scaling>
          <c:orientation val="minMax"/>
        </c:scaling>
        <c:delete val="1"/>
        <c:axPos val="b"/>
        <c:numFmt formatCode="mmm\-yy" sourceLinked="1"/>
        <c:tickLblPos val="none"/>
        <c:crossAx val="93768704"/>
        <c:crosses val="autoZero"/>
        <c:auto val="1"/>
        <c:lblOffset val="100"/>
      </c:dateAx>
      <c:valAx>
        <c:axId val="93768704"/>
        <c:scaling>
          <c:orientation val="minMax"/>
          <c:max val="0.2"/>
          <c:min val="-0.15000000000000024"/>
        </c:scaling>
        <c:delete val="1"/>
        <c:axPos val="l"/>
        <c:numFmt formatCode="0.0%" sourceLinked="1"/>
        <c:tickLblPos val="none"/>
        <c:crossAx val="9376716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0505472"/>
        <c:axId val="100507008"/>
      </c:lineChart>
      <c:dateAx>
        <c:axId val="100505472"/>
        <c:scaling>
          <c:orientation val="minMax"/>
        </c:scaling>
        <c:delete val="1"/>
        <c:axPos val="b"/>
        <c:numFmt formatCode="mmm\-yy" sourceLinked="1"/>
        <c:tickLblPos val="none"/>
        <c:crossAx val="100507008"/>
        <c:crosses val="autoZero"/>
        <c:auto val="1"/>
        <c:lblOffset val="100"/>
      </c:dateAx>
      <c:valAx>
        <c:axId val="100507008"/>
        <c:scaling>
          <c:orientation val="minMax"/>
          <c:max val="0.95000000000000062"/>
          <c:min val="0.65000000000002822"/>
        </c:scaling>
        <c:delete val="1"/>
        <c:axPos val="l"/>
        <c:numFmt formatCode="0.0%" sourceLinked="1"/>
        <c:tickLblPos val="none"/>
        <c:crossAx val="1005054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pt idx="14">
                  <c:v>0.85599999999999998</c:v>
                </c:pt>
                <c:pt idx="15">
                  <c:v>0.82399999999999995</c:v>
                </c:pt>
                <c:pt idx="16">
                  <c:v>0.84699999999999998</c:v>
                </c:pt>
                <c:pt idx="17">
                  <c:v>0.82599999999999996</c:v>
                </c:pt>
                <c:pt idx="18">
                  <c:v>0.82799999999999996</c:v>
                </c:pt>
                <c:pt idx="19">
                  <c:v>0.92600000000000005</c:v>
                </c:pt>
                <c:pt idx="20">
                  <c:v>0.83799999999999997</c:v>
                </c:pt>
                <c:pt idx="21">
                  <c:v>0.72399999999999998</c:v>
                </c:pt>
                <c:pt idx="22">
                  <c:v>0.77300000000000002</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00611200"/>
        <c:axId val="100612736"/>
      </c:lineChart>
      <c:catAx>
        <c:axId val="100611200"/>
        <c:scaling>
          <c:orientation val="minMax"/>
        </c:scaling>
        <c:delete val="1"/>
        <c:axPos val="b"/>
        <c:tickLblPos val="none"/>
        <c:crossAx val="100612736"/>
        <c:crosses val="autoZero"/>
        <c:auto val="1"/>
        <c:lblAlgn val="ctr"/>
        <c:lblOffset val="100"/>
      </c:catAx>
      <c:valAx>
        <c:axId val="100612736"/>
        <c:scaling>
          <c:orientation val="minMax"/>
          <c:max val="0.95000000000000062"/>
          <c:min val="0.65000000000002822"/>
        </c:scaling>
        <c:delete val="1"/>
        <c:axPos val="l"/>
        <c:numFmt formatCode="General" sourceLinked="1"/>
        <c:tickLblPos val="none"/>
        <c:crossAx val="1006112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00785152"/>
        <c:axId val="100791040"/>
      </c:lineChart>
      <c:dateAx>
        <c:axId val="100785152"/>
        <c:scaling>
          <c:orientation val="minMax"/>
        </c:scaling>
        <c:delete val="1"/>
        <c:axPos val="b"/>
        <c:numFmt formatCode="mmm\-yy" sourceLinked="1"/>
        <c:tickLblPos val="none"/>
        <c:crossAx val="100791040"/>
        <c:crosses val="autoZero"/>
        <c:auto val="1"/>
        <c:lblOffset val="100"/>
      </c:dateAx>
      <c:valAx>
        <c:axId val="100791040"/>
        <c:scaling>
          <c:orientation val="minMax"/>
          <c:max val="0.95000000000000062"/>
          <c:min val="0.60000000000000064"/>
        </c:scaling>
        <c:delete val="1"/>
        <c:axPos val="l"/>
        <c:numFmt formatCode="General" sourceLinked="1"/>
        <c:tickLblPos val="none"/>
        <c:crossAx val="1007851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0558720"/>
        <c:axId val="100560256"/>
      </c:lineChart>
      <c:dateAx>
        <c:axId val="100558720"/>
        <c:scaling>
          <c:orientation val="minMax"/>
        </c:scaling>
        <c:delete val="1"/>
        <c:axPos val="b"/>
        <c:numFmt formatCode="mmm\-yy" sourceLinked="1"/>
        <c:tickLblPos val="none"/>
        <c:crossAx val="100560256"/>
        <c:crosses val="autoZero"/>
        <c:auto val="1"/>
        <c:lblOffset val="100"/>
      </c:dateAx>
      <c:valAx>
        <c:axId val="100560256"/>
        <c:scaling>
          <c:orientation val="minMax"/>
          <c:max val="0.9"/>
          <c:min val="0.5"/>
        </c:scaling>
        <c:delete val="1"/>
        <c:axPos val="l"/>
        <c:numFmt formatCode="0%" sourceLinked="1"/>
        <c:tickLblPos val="none"/>
        <c:crossAx val="1005587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1846016"/>
        <c:axId val="101851904"/>
      </c:lineChart>
      <c:dateAx>
        <c:axId val="101846016"/>
        <c:scaling>
          <c:orientation val="minMax"/>
        </c:scaling>
        <c:delete val="1"/>
        <c:axPos val="b"/>
        <c:numFmt formatCode="mmm\-yy" sourceLinked="1"/>
        <c:tickLblPos val="none"/>
        <c:crossAx val="101851904"/>
        <c:crosses val="autoZero"/>
        <c:auto val="1"/>
        <c:lblOffset val="100"/>
      </c:dateAx>
      <c:valAx>
        <c:axId val="101851904"/>
        <c:scaling>
          <c:orientation val="minMax"/>
          <c:max val="0.9"/>
          <c:min val="0.5"/>
        </c:scaling>
        <c:delete val="1"/>
        <c:axPos val="l"/>
        <c:numFmt formatCode="0%" sourceLinked="1"/>
        <c:tickLblPos val="none"/>
        <c:crossAx val="1018460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01896576"/>
        <c:axId val="101898112"/>
      </c:lineChart>
      <c:dateAx>
        <c:axId val="101896576"/>
        <c:scaling>
          <c:orientation val="minMax"/>
        </c:scaling>
        <c:delete val="1"/>
        <c:axPos val="b"/>
        <c:numFmt formatCode="mmm\-yy" sourceLinked="1"/>
        <c:tickLblPos val="none"/>
        <c:crossAx val="101898112"/>
        <c:crosses val="autoZero"/>
        <c:auto val="1"/>
        <c:lblOffset val="100"/>
      </c:dateAx>
      <c:valAx>
        <c:axId val="101898112"/>
        <c:scaling>
          <c:orientation val="minMax"/>
          <c:max val="10"/>
          <c:min val="3"/>
        </c:scaling>
        <c:delete val="1"/>
        <c:axPos val="l"/>
        <c:numFmt formatCode="General" sourceLinked="1"/>
        <c:tickLblPos val="none"/>
        <c:crossAx val="1018965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06776064"/>
        <c:axId val="106777600"/>
      </c:lineChart>
      <c:dateAx>
        <c:axId val="106776064"/>
        <c:scaling>
          <c:orientation val="minMax"/>
        </c:scaling>
        <c:delete val="1"/>
        <c:axPos val="b"/>
        <c:numFmt formatCode="mmm\-yy" sourceLinked="1"/>
        <c:tickLblPos val="none"/>
        <c:crossAx val="106777600"/>
        <c:crosses val="autoZero"/>
        <c:auto val="1"/>
        <c:lblOffset val="100"/>
      </c:dateAx>
      <c:valAx>
        <c:axId val="106777600"/>
        <c:scaling>
          <c:orientation val="minMax"/>
          <c:max val="215000"/>
          <c:min val="0"/>
        </c:scaling>
        <c:delete val="1"/>
        <c:axPos val="l"/>
        <c:numFmt formatCode="&quot;£&quot;#,##0" sourceLinked="1"/>
        <c:tickLblPos val="none"/>
        <c:crossAx val="1067760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06801792"/>
        <c:axId val="106803584"/>
      </c:lineChart>
      <c:dateAx>
        <c:axId val="106801792"/>
        <c:scaling>
          <c:orientation val="minMax"/>
        </c:scaling>
        <c:delete val="1"/>
        <c:axPos val="b"/>
        <c:numFmt formatCode="mmm\-yy" sourceLinked="1"/>
        <c:tickLblPos val="none"/>
        <c:crossAx val="106803584"/>
        <c:crosses val="autoZero"/>
        <c:auto val="1"/>
        <c:lblOffset val="100"/>
      </c:dateAx>
      <c:valAx>
        <c:axId val="106803584"/>
        <c:scaling>
          <c:orientation val="minMax"/>
          <c:max val="4"/>
          <c:min val="0"/>
        </c:scaling>
        <c:delete val="1"/>
        <c:axPos val="l"/>
        <c:numFmt formatCode="General" sourceLinked="1"/>
        <c:tickLblPos val="none"/>
        <c:crossAx val="1068017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6438656"/>
        <c:axId val="106440192"/>
      </c:lineChart>
      <c:dateAx>
        <c:axId val="106438656"/>
        <c:scaling>
          <c:orientation val="minMax"/>
        </c:scaling>
        <c:delete val="1"/>
        <c:axPos val="b"/>
        <c:numFmt formatCode="mmm\-yy" sourceLinked="1"/>
        <c:tickLblPos val="none"/>
        <c:crossAx val="106440192"/>
        <c:crosses val="autoZero"/>
        <c:auto val="1"/>
        <c:lblOffset val="100"/>
      </c:dateAx>
      <c:valAx>
        <c:axId val="106440192"/>
        <c:scaling>
          <c:orientation val="minMax"/>
          <c:max val="0.95000000000000062"/>
          <c:min val="0.60000000000000064"/>
        </c:scaling>
        <c:delete val="1"/>
        <c:axPos val="l"/>
        <c:numFmt formatCode="0.00%" sourceLinked="1"/>
        <c:tickLblPos val="none"/>
        <c:crossAx val="1064386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6476672"/>
        <c:axId val="106478208"/>
      </c:lineChart>
      <c:dateAx>
        <c:axId val="106476672"/>
        <c:scaling>
          <c:orientation val="minMax"/>
        </c:scaling>
        <c:delete val="1"/>
        <c:axPos val="b"/>
        <c:numFmt formatCode="mmm\-yy" sourceLinked="1"/>
        <c:tickLblPos val="none"/>
        <c:crossAx val="106478208"/>
        <c:crosses val="autoZero"/>
        <c:auto val="1"/>
        <c:lblOffset val="100"/>
      </c:dateAx>
      <c:valAx>
        <c:axId val="106478208"/>
        <c:scaling>
          <c:orientation val="minMax"/>
          <c:max val="0.95000000000000062"/>
          <c:min val="0.60000000000000064"/>
        </c:scaling>
        <c:delete val="1"/>
        <c:axPos val="l"/>
        <c:numFmt formatCode="0.00%" sourceLinked="1"/>
        <c:tickLblPos val="none"/>
        <c:crossAx val="1064766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3788800"/>
        <c:axId val="93806976"/>
      </c:lineChart>
      <c:dateAx>
        <c:axId val="93788800"/>
        <c:scaling>
          <c:orientation val="minMax"/>
        </c:scaling>
        <c:delete val="1"/>
        <c:axPos val="b"/>
        <c:numFmt formatCode="mmm\-yy" sourceLinked="1"/>
        <c:tickLblPos val="none"/>
        <c:crossAx val="93806976"/>
        <c:crosses val="autoZero"/>
        <c:auto val="1"/>
        <c:lblOffset val="100"/>
      </c:dateAx>
      <c:valAx>
        <c:axId val="93806976"/>
        <c:scaling>
          <c:orientation val="minMax"/>
          <c:max val="8"/>
          <c:min val="-2.0000000000000011E-2"/>
        </c:scaling>
        <c:delete val="1"/>
        <c:axPos val="l"/>
        <c:numFmt formatCode="0" sourceLinked="1"/>
        <c:tickLblPos val="none"/>
        <c:crossAx val="937888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Hotel'!$F$7:$AC$7</c:f>
              <c:numCache>
                <c:formatCode>0%</c:formatCode>
                <c:ptCount val="12"/>
                <c:pt idx="0">
                  <c:v>1</c:v>
                </c:pt>
                <c:pt idx="1">
                  <c:v>1</c:v>
                </c:pt>
                <c:pt idx="2">
                  <c:v>0</c:v>
                </c:pt>
                <c:pt idx="3">
                  <c:v>0</c:v>
                </c:pt>
                <c:pt idx="4">
                  <c:v>0</c:v>
                </c:pt>
                <c:pt idx="5">
                  <c:v>0</c:v>
                </c:pt>
                <c:pt idx="6">
                  <c:v>0</c:v>
                </c:pt>
                <c:pt idx="7">
                  <c:v>1</c:v>
                </c:pt>
                <c:pt idx="8">
                  <c:v>0</c:v>
                </c:pt>
                <c:pt idx="9">
                  <c:v>1</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Hotel'!$F$8:$AC$8</c:f>
              <c:numCache>
                <c:formatCode>0%</c:formatCode>
                <c:ptCount val="12"/>
                <c:pt idx="0">
                  <c:v>0.75</c:v>
                </c:pt>
                <c:pt idx="1">
                  <c:v>0.75</c:v>
                </c:pt>
                <c:pt idx="2">
                  <c:v>0.75</c:v>
                </c:pt>
                <c:pt idx="3">
                  <c:v>0.75</c:v>
                </c:pt>
                <c:pt idx="4">
                  <c:v>0.75</c:v>
                </c:pt>
                <c:pt idx="5">
                  <c:v>0.75</c:v>
                </c:pt>
                <c:pt idx="6">
                  <c:v>0.75</c:v>
                </c:pt>
                <c:pt idx="7">
                  <c:v>0.75</c:v>
                </c:pt>
                <c:pt idx="8">
                  <c:v>0.75</c:v>
                </c:pt>
                <c:pt idx="9">
                  <c:v>0.75</c:v>
                </c:pt>
                <c:pt idx="10">
                  <c:v>0.75</c:v>
                </c:pt>
                <c:pt idx="11">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Hotel'!$F$9:$AC$9</c:f>
              <c:numCache>
                <c:formatCode>0%</c:formatCode>
                <c:ptCount val="12"/>
                <c:pt idx="0">
                  <c:v>0.59</c:v>
                </c:pt>
                <c:pt idx="1">
                  <c:v>0.59</c:v>
                </c:pt>
                <c:pt idx="2">
                  <c:v>0.59</c:v>
                </c:pt>
                <c:pt idx="3">
                  <c:v>0.59</c:v>
                </c:pt>
                <c:pt idx="4">
                  <c:v>0.59</c:v>
                </c:pt>
                <c:pt idx="5">
                  <c:v>0.59</c:v>
                </c:pt>
                <c:pt idx="6">
                  <c:v>0.59</c:v>
                </c:pt>
                <c:pt idx="7">
                  <c:v>0.59</c:v>
                </c:pt>
                <c:pt idx="8">
                  <c:v>0.59</c:v>
                </c:pt>
                <c:pt idx="9">
                  <c:v>0.59</c:v>
                </c:pt>
                <c:pt idx="10">
                  <c:v>0.59</c:v>
                </c:pt>
                <c:pt idx="11">
                  <c:v>0.59</c:v>
                </c:pt>
              </c:numCache>
            </c:numRef>
          </c:val>
        </c:ser>
        <c:marker val="1"/>
        <c:axId val="107014400"/>
        <c:axId val="106844160"/>
      </c:lineChart>
      <c:dateAx>
        <c:axId val="107014400"/>
        <c:scaling>
          <c:orientation val="minMax"/>
        </c:scaling>
        <c:delete val="1"/>
        <c:axPos val="b"/>
        <c:numFmt formatCode="mmm\-yy" sourceLinked="1"/>
        <c:tickLblPos val="none"/>
        <c:crossAx val="106844160"/>
        <c:crosses val="autoZero"/>
        <c:auto val="1"/>
        <c:lblOffset val="100"/>
      </c:dateAx>
      <c:valAx>
        <c:axId val="106844160"/>
        <c:scaling>
          <c:orientation val="minMax"/>
        </c:scaling>
        <c:delete val="1"/>
        <c:axPos val="l"/>
        <c:numFmt formatCode="0%" sourceLinked="1"/>
        <c:tickLblPos val="none"/>
        <c:crossAx val="1070144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Hotel'!$H$12:$AC$12</c:f>
              <c:numCache>
                <c:formatCode>0</c:formatCode>
                <c:ptCount val="12"/>
                <c:pt idx="2" formatCode="0.00%">
                  <c:v>0</c:v>
                </c:pt>
                <c:pt idx="5" formatCode="0.00%">
                  <c:v>0</c:v>
                </c:pt>
                <c:pt idx="8"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Hotel'!$H$14:$AC$14</c:f>
              <c:numCache>
                <c:formatCode>0</c:formatCode>
                <c:ptCount val="12"/>
                <c:pt idx="2" formatCode="0.00%">
                  <c:v>5.0000000000000001E-3</c:v>
                </c:pt>
                <c:pt idx="5" formatCode="0.00%">
                  <c:v>5.0000000000000001E-3</c:v>
                </c:pt>
                <c:pt idx="8" formatCode="0.00%">
                  <c:v>5.0000000000000001E-3</c:v>
                </c:pt>
                <c:pt idx="11" formatCode="0.00%">
                  <c:v>5.0000000000000001E-3</c:v>
                </c:pt>
              </c:numCache>
            </c:numRef>
          </c:val>
        </c:ser>
        <c:marker val="1"/>
        <c:axId val="106868096"/>
        <c:axId val="106873984"/>
      </c:lineChart>
      <c:dateAx>
        <c:axId val="106868096"/>
        <c:scaling>
          <c:orientation val="minMax"/>
        </c:scaling>
        <c:delete val="1"/>
        <c:axPos val="b"/>
        <c:numFmt formatCode="mmm\-yy" sourceLinked="1"/>
        <c:tickLblPos val="none"/>
        <c:crossAx val="106873984"/>
        <c:crosses val="autoZero"/>
        <c:auto val="1"/>
        <c:lblOffset val="100"/>
      </c:dateAx>
      <c:valAx>
        <c:axId val="106873984"/>
        <c:scaling>
          <c:orientation val="minMax"/>
        </c:scaling>
        <c:delete val="1"/>
        <c:axPos val="l"/>
        <c:numFmt formatCode="0" sourceLinked="1"/>
        <c:tickLblPos val="none"/>
        <c:crossAx val="1068680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Hotel'!$H$16:$AC$16</c:f>
              <c:numCache>
                <c:formatCode>0</c:formatCode>
                <c:ptCount val="12"/>
                <c:pt idx="2" formatCode="0.00%">
                  <c:v>0</c:v>
                </c:pt>
                <c:pt idx="5" formatCode="0.00%">
                  <c:v>0</c:v>
                </c:pt>
                <c:pt idx="8"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Hotel'!$H$18:$AC$18</c:f>
              <c:numCache>
                <c:formatCode>0</c:formatCode>
                <c:ptCount val="12"/>
                <c:pt idx="2" formatCode="0.00%">
                  <c:v>4.0000000000000001E-3</c:v>
                </c:pt>
                <c:pt idx="5" formatCode="0.00%">
                  <c:v>4.0000000000000001E-3</c:v>
                </c:pt>
                <c:pt idx="8" formatCode="0.00%">
                  <c:v>4.0000000000000001E-3</c:v>
                </c:pt>
                <c:pt idx="11" formatCode="0.00%">
                  <c:v>4.0000000000000001E-3</c:v>
                </c:pt>
              </c:numCache>
            </c:numRef>
          </c:val>
        </c:ser>
        <c:marker val="1"/>
        <c:axId val="106910464"/>
        <c:axId val="106912000"/>
      </c:lineChart>
      <c:dateAx>
        <c:axId val="106910464"/>
        <c:scaling>
          <c:orientation val="minMax"/>
        </c:scaling>
        <c:delete val="1"/>
        <c:axPos val="b"/>
        <c:numFmt formatCode="mmm\-yy" sourceLinked="1"/>
        <c:tickLblPos val="none"/>
        <c:crossAx val="106912000"/>
        <c:crosses val="autoZero"/>
        <c:auto val="1"/>
        <c:lblOffset val="100"/>
      </c:dateAx>
      <c:valAx>
        <c:axId val="106912000"/>
        <c:scaling>
          <c:orientation val="minMax"/>
          <c:min val="-1.0000000000000041E-3"/>
        </c:scaling>
        <c:delete val="1"/>
        <c:axPos val="l"/>
        <c:numFmt formatCode="0" sourceLinked="1"/>
        <c:tickLblPos val="none"/>
        <c:crossAx val="1069104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Hotel'!$F$20:$AC$20</c:f>
              <c:numCache>
                <c:formatCode>0.0%</c:formatCode>
                <c:ptCount val="12"/>
                <c:pt idx="0">
                  <c:v>2.2599999999999999E-2</c:v>
                </c:pt>
                <c:pt idx="1">
                  <c:v>2.87E-2</c:v>
                </c:pt>
                <c:pt idx="2">
                  <c:v>2.7799999999999998E-2</c:v>
                </c:pt>
                <c:pt idx="3">
                  <c:v>2.01E-2</c:v>
                </c:pt>
                <c:pt idx="4">
                  <c:v>2.12E-2</c:v>
                </c:pt>
                <c:pt idx="5">
                  <c:v>4.7000000000000002E-3</c:v>
                </c:pt>
                <c:pt idx="6">
                  <c:v>8.0000000000000002E-3</c:v>
                </c:pt>
                <c:pt idx="7">
                  <c:v>2.1000000000000001E-2</c:v>
                </c:pt>
                <c:pt idx="8">
                  <c:v>2.7199999999999998E-2</c:v>
                </c:pt>
                <c:pt idx="9">
                  <c:v>2.9700000000000001E-2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Hotel'!$F$21:$AC$21</c:f>
              <c:numCache>
                <c:formatCode>0.00%</c:formatCode>
                <c:ptCount val="12"/>
                <c:pt idx="0">
                  <c:v>0.04</c:v>
                </c:pt>
                <c:pt idx="1">
                  <c:v>0.04</c:v>
                </c:pt>
                <c:pt idx="2">
                  <c:v>0.04</c:v>
                </c:pt>
                <c:pt idx="3">
                  <c:v>0.04</c:v>
                </c:pt>
                <c:pt idx="4">
                  <c:v>0.04</c:v>
                </c:pt>
                <c:pt idx="5">
                  <c:v>0.04</c:v>
                </c:pt>
                <c:pt idx="6">
                  <c:v>0.04</c:v>
                </c:pt>
                <c:pt idx="7">
                  <c:v>0.04</c:v>
                </c:pt>
                <c:pt idx="8">
                  <c:v>0.04</c:v>
                </c:pt>
                <c:pt idx="9">
                  <c:v>0.04</c:v>
                </c:pt>
                <c:pt idx="10">
                  <c:v>0.04</c:v>
                </c:pt>
                <c:pt idx="11">
                  <c:v>0.04</c:v>
                </c:pt>
              </c:numCache>
            </c:numRef>
          </c:val>
        </c:ser>
        <c:marker val="1"/>
        <c:axId val="106936192"/>
        <c:axId val="106937728"/>
      </c:lineChart>
      <c:dateAx>
        <c:axId val="106936192"/>
        <c:scaling>
          <c:orientation val="minMax"/>
        </c:scaling>
        <c:delete val="1"/>
        <c:axPos val="b"/>
        <c:numFmt formatCode="mmm\-yy" sourceLinked="1"/>
        <c:tickLblPos val="none"/>
        <c:crossAx val="106937728"/>
        <c:crosses val="autoZero"/>
        <c:auto val="1"/>
        <c:lblOffset val="100"/>
      </c:dateAx>
      <c:valAx>
        <c:axId val="106937728"/>
        <c:scaling>
          <c:orientation val="minMax"/>
        </c:scaling>
        <c:delete val="1"/>
        <c:axPos val="l"/>
        <c:numFmt formatCode="0.0%" sourceLinked="1"/>
        <c:tickLblPos val="none"/>
        <c:crossAx val="1069361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Hotel'!$H$24:$AC$24</c:f>
              <c:numCache>
                <c:formatCode>0.0%</c:formatCode>
                <c:ptCount val="12"/>
                <c:pt idx="0">
                  <c:v>0.93020000000000003</c:v>
                </c:pt>
                <c:pt idx="1">
                  <c:v>0.93020000000000003</c:v>
                </c:pt>
                <c:pt idx="2">
                  <c:v>0.91</c:v>
                </c:pt>
                <c:pt idx="3">
                  <c:v>0.89</c:v>
                </c:pt>
                <c:pt idx="4">
                  <c:v>0.88</c:v>
                </c:pt>
                <c:pt idx="5">
                  <c:v>0.87</c:v>
                </c:pt>
                <c:pt idx="6">
                  <c:v>0.88</c:v>
                </c:pt>
                <c:pt idx="7">
                  <c:v>0.87</c:v>
                </c:pt>
                <c:pt idx="8">
                  <c:v>0.76</c:v>
                </c:pt>
                <c:pt idx="9">
                  <c:v>0.92</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Hotel'!$H$25:$AC$25</c:f>
              <c:numCache>
                <c:formatCode>General</c:formatCode>
                <c:ptCount val="12"/>
                <c:pt idx="2" formatCode="0%">
                  <c:v>0.8</c:v>
                </c:pt>
                <c:pt idx="5" formatCode="0%">
                  <c:v>0.8</c:v>
                </c:pt>
                <c:pt idx="8" formatCode="0%">
                  <c:v>0.8</c:v>
                </c:pt>
                <c:pt idx="11" formatCode="0%">
                  <c:v>0.8</c:v>
                </c:pt>
              </c:numCache>
            </c:numRef>
          </c:val>
        </c:ser>
        <c:marker val="1"/>
        <c:axId val="107105280"/>
        <c:axId val="107111168"/>
      </c:lineChart>
      <c:dateAx>
        <c:axId val="107105280"/>
        <c:scaling>
          <c:orientation val="minMax"/>
        </c:scaling>
        <c:delete val="1"/>
        <c:axPos val="b"/>
        <c:numFmt formatCode="mmm\-yy" sourceLinked="1"/>
        <c:tickLblPos val="none"/>
        <c:crossAx val="107111168"/>
        <c:crosses val="autoZero"/>
        <c:auto val="1"/>
        <c:lblOffset val="100"/>
      </c:dateAx>
      <c:valAx>
        <c:axId val="107111168"/>
        <c:scaling>
          <c:orientation val="minMax"/>
          <c:min val="0.4"/>
        </c:scaling>
        <c:delete val="1"/>
        <c:axPos val="l"/>
        <c:numFmt formatCode="0.0%" sourceLinked="1"/>
        <c:tickLblPos val="none"/>
        <c:crossAx val="1071052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Hotel'!$H$28:$AC$28</c:f>
              <c:numCache>
                <c:formatCode>0.0%</c:formatCode>
                <c:ptCount val="12"/>
                <c:pt idx="0">
                  <c:v>0.186</c:v>
                </c:pt>
                <c:pt idx="1">
                  <c:v>0.90239999999999998</c:v>
                </c:pt>
                <c:pt idx="2">
                  <c:v>-3.4299999999999997E-2</c:v>
                </c:pt>
                <c:pt idx="3">
                  <c:v>-0.64400000000000002</c:v>
                </c:pt>
                <c:pt idx="4">
                  <c:v>-0.48530000000000001</c:v>
                </c:pt>
                <c:pt idx="5">
                  <c:v>-0.39700000000000002</c:v>
                </c:pt>
                <c:pt idx="6">
                  <c:v>-0.42499999999999999</c:v>
                </c:pt>
                <c:pt idx="7">
                  <c:v>-0.315</c:v>
                </c:pt>
                <c:pt idx="8">
                  <c:v>-0.45600000000000002</c:v>
                </c:pt>
                <c:pt idx="9">
                  <c:v>-0.42299999999999999</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Hotel'!$H$29:$AC$29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07139456"/>
        <c:axId val="107140992"/>
      </c:lineChart>
      <c:dateAx>
        <c:axId val="107139456"/>
        <c:scaling>
          <c:orientation val="minMax"/>
        </c:scaling>
        <c:delete val="1"/>
        <c:axPos val="b"/>
        <c:numFmt formatCode="mmm\-yy" sourceLinked="1"/>
        <c:tickLblPos val="none"/>
        <c:crossAx val="107140992"/>
        <c:crosses val="autoZero"/>
        <c:auto val="1"/>
        <c:lblOffset val="100"/>
      </c:dateAx>
      <c:valAx>
        <c:axId val="107140992"/>
        <c:scaling>
          <c:orientation val="minMax"/>
          <c:max val="0.95000000000000062"/>
          <c:min val="-1"/>
        </c:scaling>
        <c:delete val="1"/>
        <c:axPos val="l"/>
        <c:numFmt formatCode="0.0%" sourceLinked="1"/>
        <c:tickLblPos val="none"/>
        <c:crossAx val="10713945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Hotel'!$H$31:$AC$31</c:f>
              <c:numCache>
                <c:formatCode>0.0%</c:formatCode>
                <c:ptCount val="12"/>
                <c:pt idx="0">
                  <c:v>9.4999999999999998E-3</c:v>
                </c:pt>
                <c:pt idx="1">
                  <c:v>3.2800000000000003E-2</c:v>
                </c:pt>
                <c:pt idx="2">
                  <c:v>-1.18E-2</c:v>
                </c:pt>
                <c:pt idx="3">
                  <c:v>-2.1899999999999999E-2</c:v>
                </c:pt>
                <c:pt idx="4">
                  <c:v>-2.6700000000000002E-2</c:v>
                </c:pt>
                <c:pt idx="5">
                  <c:v>-6.0999999999999999E-2</c:v>
                </c:pt>
                <c:pt idx="6">
                  <c:v>-8.7999999999999995E-2</c:v>
                </c:pt>
                <c:pt idx="7">
                  <c:v>-7.9899999999999999E-2</c:v>
                </c:pt>
                <c:pt idx="8">
                  <c:v>-0.104</c:v>
                </c:pt>
                <c:pt idx="9">
                  <c:v>-8.7999999999999995E-2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Hotel'!$H$32:$AC$32</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07042304"/>
        <c:axId val="107043840"/>
      </c:lineChart>
      <c:dateAx>
        <c:axId val="107042304"/>
        <c:scaling>
          <c:orientation val="minMax"/>
        </c:scaling>
        <c:delete val="1"/>
        <c:axPos val="b"/>
        <c:numFmt formatCode="mmm\-yy" sourceLinked="1"/>
        <c:tickLblPos val="none"/>
        <c:crossAx val="107043840"/>
        <c:crosses val="autoZero"/>
        <c:auto val="1"/>
        <c:lblOffset val="100"/>
      </c:dateAx>
      <c:valAx>
        <c:axId val="107043840"/>
        <c:scaling>
          <c:orientation val="minMax"/>
          <c:max val="8.0000000000000043E-2"/>
          <c:min val="-8.0000000000000043E-2"/>
        </c:scaling>
        <c:delete val="1"/>
        <c:axPos val="l"/>
        <c:numFmt formatCode="0.0%" sourceLinked="1"/>
        <c:tickLblPos val="none"/>
        <c:crossAx val="107042304"/>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Hotel'!$F$35:$AC$35</c:f>
              <c:numCache>
                <c:formatCode>0.0%</c:formatCode>
                <c:ptCount val="12"/>
                <c:pt idx="0">
                  <c:v>0.58279999999999998</c:v>
                </c:pt>
                <c:pt idx="1">
                  <c:v>0.753</c:v>
                </c:pt>
                <c:pt idx="2">
                  <c:v>0.79800000000000004</c:v>
                </c:pt>
                <c:pt idx="3">
                  <c:v>0.77900000000000003</c:v>
                </c:pt>
                <c:pt idx="4">
                  <c:v>0.91900000000000004</c:v>
                </c:pt>
                <c:pt idx="5">
                  <c:v>0.85799999999999998</c:v>
                </c:pt>
                <c:pt idx="6">
                  <c:v>0.88500000000000001</c:v>
                </c:pt>
                <c:pt idx="7">
                  <c:v>0.88900000000000001</c:v>
                </c:pt>
                <c:pt idx="8">
                  <c:v>0.56000000000000005</c:v>
                </c:pt>
                <c:pt idx="9">
                  <c:v>0.65500000000000003</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Hotel'!$F$36:$AC$36</c:f>
              <c:numCache>
                <c:formatCode>0.0%</c:formatCode>
                <c:ptCount val="12"/>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numCache>
            </c:numRef>
          </c:val>
        </c:ser>
        <c:marker val="1"/>
        <c:axId val="107063936"/>
        <c:axId val="107078016"/>
      </c:lineChart>
      <c:dateAx>
        <c:axId val="107063936"/>
        <c:scaling>
          <c:orientation val="minMax"/>
        </c:scaling>
        <c:delete val="1"/>
        <c:axPos val="b"/>
        <c:numFmt formatCode="mmm\-yy" sourceLinked="1"/>
        <c:tickLblPos val="none"/>
        <c:crossAx val="107078016"/>
        <c:crosses val="autoZero"/>
        <c:auto val="1"/>
        <c:lblOffset val="100"/>
      </c:dateAx>
      <c:valAx>
        <c:axId val="107078016"/>
        <c:scaling>
          <c:orientation val="minMax"/>
          <c:max val="0.9"/>
          <c:min val="0.5"/>
        </c:scaling>
        <c:delete val="1"/>
        <c:axPos val="l"/>
        <c:numFmt formatCode="0.0%" sourceLinked="1"/>
        <c:tickLblPos val="none"/>
        <c:crossAx val="10706393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Hotel'!$F$47:$AC$47</c:f>
              <c:numCache>
                <c:formatCode>0.0%</c:formatCode>
                <c:ptCount val="12"/>
                <c:pt idx="0">
                  <c:v>-0.14410000000000001</c:v>
                </c:pt>
                <c:pt idx="1">
                  <c:v>-8.5699999999999998E-2</c:v>
                </c:pt>
                <c:pt idx="2">
                  <c:v>-5.3199999999999997E-2</c:v>
                </c:pt>
                <c:pt idx="3">
                  <c:v>-4.3499999999999997E-2</c:v>
                </c:pt>
                <c:pt idx="4">
                  <c:v>1.4E-3</c:v>
                </c:pt>
                <c:pt idx="5">
                  <c:v>-6.0000000000000001E-3</c:v>
                </c:pt>
                <c:pt idx="6">
                  <c:v>6.0000000000000001E-3</c:v>
                </c:pt>
                <c:pt idx="7">
                  <c:v>5.0000000000000001E-3</c:v>
                </c:pt>
                <c:pt idx="8">
                  <c:v>2E-3</c:v>
                </c:pt>
                <c:pt idx="9">
                  <c:v>1.4E-2</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Hotel'!$F$48:$AC$48</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Hotel'!$F$49:$AC$49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Hotel'!$F$50:$AC$50</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marker val="1"/>
        <c:axId val="107185664"/>
        <c:axId val="107187200"/>
      </c:lineChart>
      <c:dateAx>
        <c:axId val="107185664"/>
        <c:scaling>
          <c:orientation val="minMax"/>
        </c:scaling>
        <c:delete val="1"/>
        <c:axPos val="b"/>
        <c:numFmt formatCode="mmm\-yy" sourceLinked="1"/>
        <c:tickLblPos val="none"/>
        <c:crossAx val="107187200"/>
        <c:crosses val="autoZero"/>
        <c:auto val="1"/>
        <c:lblOffset val="100"/>
      </c:dateAx>
      <c:valAx>
        <c:axId val="107187200"/>
        <c:scaling>
          <c:orientation val="minMax"/>
          <c:max val="0.32000000000001338"/>
          <c:min val="-0.12000000000000002"/>
        </c:scaling>
        <c:delete val="1"/>
        <c:axPos val="l"/>
        <c:numFmt formatCode="0.0%" sourceLinked="1"/>
        <c:tickLblPos val="none"/>
        <c:crossAx val="1071856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Hotel'!$F$38:$AC$38</c:f>
              <c:numCache>
                <c:formatCode>0.0%</c:formatCode>
                <c:ptCount val="12"/>
                <c:pt idx="0">
                  <c:v>0.504</c:v>
                </c:pt>
                <c:pt idx="1">
                  <c:v>0.622</c:v>
                </c:pt>
                <c:pt idx="2">
                  <c:v>0.54600000000000004</c:v>
                </c:pt>
                <c:pt idx="3">
                  <c:v>0.32300000000000001</c:v>
                </c:pt>
                <c:pt idx="4">
                  <c:v>0.43099999999999999</c:v>
                </c:pt>
                <c:pt idx="5">
                  <c:v>0.65900000000000003</c:v>
                </c:pt>
                <c:pt idx="6">
                  <c:v>0.67500000000000004</c:v>
                </c:pt>
                <c:pt idx="7">
                  <c:v>0.70599999999999996</c:v>
                </c:pt>
                <c:pt idx="8">
                  <c:v>0.34899999999999998</c:v>
                </c:pt>
                <c:pt idx="9">
                  <c:v>0.52200000000000002</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Hotel'!$F$39:$AC$39</c:f>
              <c:numCache>
                <c:formatCode>0.0%</c:formatCode>
                <c:ptCount val="12"/>
                <c:pt idx="0">
                  <c:v>0.63</c:v>
                </c:pt>
                <c:pt idx="1">
                  <c:v>0.63</c:v>
                </c:pt>
                <c:pt idx="2">
                  <c:v>0.63</c:v>
                </c:pt>
                <c:pt idx="3">
                  <c:v>0.63</c:v>
                </c:pt>
                <c:pt idx="4">
                  <c:v>0.63</c:v>
                </c:pt>
                <c:pt idx="5">
                  <c:v>0.63</c:v>
                </c:pt>
                <c:pt idx="6">
                  <c:v>0.63</c:v>
                </c:pt>
                <c:pt idx="7">
                  <c:v>0.63</c:v>
                </c:pt>
                <c:pt idx="8">
                  <c:v>0.63</c:v>
                </c:pt>
                <c:pt idx="9">
                  <c:v>0.63</c:v>
                </c:pt>
                <c:pt idx="10">
                  <c:v>0.63</c:v>
                </c:pt>
                <c:pt idx="11">
                  <c:v>0.63</c:v>
                </c:pt>
              </c:numCache>
            </c:numRef>
          </c:val>
        </c:ser>
        <c:marker val="1"/>
        <c:axId val="107219584"/>
        <c:axId val="107225472"/>
      </c:lineChart>
      <c:dateAx>
        <c:axId val="107219584"/>
        <c:scaling>
          <c:orientation val="minMax"/>
        </c:scaling>
        <c:delete val="1"/>
        <c:axPos val="b"/>
        <c:numFmt formatCode="mmm\-yy" sourceLinked="1"/>
        <c:tickLblPos val="none"/>
        <c:crossAx val="107225472"/>
        <c:crosses val="autoZero"/>
        <c:auto val="1"/>
        <c:lblOffset val="100"/>
      </c:dateAx>
      <c:valAx>
        <c:axId val="107225472"/>
        <c:scaling>
          <c:orientation val="minMax"/>
          <c:max val="0.77000000000003022"/>
          <c:min val="0.45"/>
        </c:scaling>
        <c:delete val="1"/>
        <c:axPos val="l"/>
        <c:numFmt formatCode="0.0%" sourceLinked="1"/>
        <c:tickLblPos val="none"/>
        <c:crossAx val="10721958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93835264"/>
        <c:axId val="93836800"/>
      </c:lineChart>
      <c:dateAx>
        <c:axId val="93835264"/>
        <c:scaling>
          <c:orientation val="minMax"/>
        </c:scaling>
        <c:delete val="1"/>
        <c:axPos val="b"/>
        <c:numFmt formatCode="mmm\-yy" sourceLinked="1"/>
        <c:tickLblPos val="none"/>
        <c:crossAx val="93836800"/>
        <c:crosses val="autoZero"/>
        <c:auto val="1"/>
        <c:lblOffset val="100"/>
      </c:dateAx>
      <c:valAx>
        <c:axId val="93836800"/>
        <c:scaling>
          <c:orientation val="minMax"/>
        </c:scaling>
        <c:delete val="1"/>
        <c:axPos val="l"/>
        <c:numFmt formatCode="0.0%" sourceLinked="1"/>
        <c:tickLblPos val="none"/>
        <c:crossAx val="938352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Hotel'!$F$44:$AC$44</c:f>
              <c:numCache>
                <c:formatCode>0.0%</c:formatCode>
                <c:ptCount val="12"/>
                <c:pt idx="0">
                  <c:v>0.53620000000000001</c:v>
                </c:pt>
                <c:pt idx="1">
                  <c:v>0.57699999999999996</c:v>
                </c:pt>
                <c:pt idx="2">
                  <c:v>0.56899999999999995</c:v>
                </c:pt>
                <c:pt idx="3">
                  <c:v>0.499</c:v>
                </c:pt>
                <c:pt idx="4">
                  <c:v>0.45800000000000002</c:v>
                </c:pt>
                <c:pt idx="5">
                  <c:v>0.47499999999999998</c:v>
                </c:pt>
                <c:pt idx="6">
                  <c:v>0.52400000000000002</c:v>
                </c:pt>
                <c:pt idx="7">
                  <c:v>0.55600000000000005</c:v>
                </c:pt>
                <c:pt idx="8">
                  <c:v>0.54700000000000004</c:v>
                </c:pt>
                <c:pt idx="9">
                  <c:v>0.55800000000000005</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Hotel'!$F$45:$AC$45</c:f>
              <c:numCache>
                <c:formatCode>0.0%</c:formatCode>
                <c:ptCount val="12"/>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numCache>
            </c:numRef>
          </c:val>
        </c:ser>
        <c:marker val="1"/>
        <c:axId val="107237760"/>
        <c:axId val="107239296"/>
      </c:lineChart>
      <c:dateAx>
        <c:axId val="107237760"/>
        <c:scaling>
          <c:orientation val="minMax"/>
        </c:scaling>
        <c:delete val="1"/>
        <c:axPos val="b"/>
        <c:numFmt formatCode="mmm\-yy" sourceLinked="1"/>
        <c:tickLblPos val="none"/>
        <c:crossAx val="107239296"/>
        <c:crosses val="autoZero"/>
        <c:auto val="1"/>
        <c:lblOffset val="100"/>
      </c:dateAx>
      <c:valAx>
        <c:axId val="107239296"/>
        <c:scaling>
          <c:orientation val="minMax"/>
          <c:max val="0.8"/>
          <c:min val="0.30000000000000032"/>
        </c:scaling>
        <c:delete val="1"/>
        <c:axPos val="l"/>
        <c:numFmt formatCode="0.0%" sourceLinked="1"/>
        <c:tickLblPos val="none"/>
        <c:crossAx val="1072377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Hotel'!$F$41:$AC$41</c:f>
              <c:numCache>
                <c:formatCode>"£"#,##0.00</c:formatCode>
                <c:ptCount val="12"/>
                <c:pt idx="0">
                  <c:v>20.82</c:v>
                </c:pt>
                <c:pt idx="1">
                  <c:v>20.16</c:v>
                </c:pt>
                <c:pt idx="2">
                  <c:v>20.39</c:v>
                </c:pt>
                <c:pt idx="3">
                  <c:v>8.94</c:v>
                </c:pt>
                <c:pt idx="4">
                  <c:v>13.49</c:v>
                </c:pt>
                <c:pt idx="5">
                  <c:v>25.81</c:v>
                </c:pt>
                <c:pt idx="6">
                  <c:v>21.76</c:v>
                </c:pt>
                <c:pt idx="7">
                  <c:v>26.93</c:v>
                </c:pt>
                <c:pt idx="8">
                  <c:v>12.15</c:v>
                </c:pt>
                <c:pt idx="9">
                  <c:v>28.31</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Hotel'!$F$42:$AC$42</c:f>
              <c:numCache>
                <c:formatCode>"£"#,##0.00</c:formatCode>
                <c:ptCount val="12"/>
                <c:pt idx="0">
                  <c:v>22.53</c:v>
                </c:pt>
                <c:pt idx="1">
                  <c:v>22.53</c:v>
                </c:pt>
                <c:pt idx="2">
                  <c:v>22.53</c:v>
                </c:pt>
                <c:pt idx="3">
                  <c:v>22.53</c:v>
                </c:pt>
                <c:pt idx="4">
                  <c:v>22.53</c:v>
                </c:pt>
                <c:pt idx="5">
                  <c:v>22.53</c:v>
                </c:pt>
                <c:pt idx="6">
                  <c:v>22.53</c:v>
                </c:pt>
                <c:pt idx="7">
                  <c:v>22.53</c:v>
                </c:pt>
                <c:pt idx="8">
                  <c:v>22.53</c:v>
                </c:pt>
                <c:pt idx="9">
                  <c:v>22.53</c:v>
                </c:pt>
                <c:pt idx="10">
                  <c:v>22.53</c:v>
                </c:pt>
                <c:pt idx="11">
                  <c:v>22.53</c:v>
                </c:pt>
              </c:numCache>
            </c:numRef>
          </c:val>
        </c:ser>
        <c:marker val="1"/>
        <c:axId val="107353600"/>
        <c:axId val="107355136"/>
      </c:lineChart>
      <c:dateAx>
        <c:axId val="107353600"/>
        <c:scaling>
          <c:orientation val="minMax"/>
        </c:scaling>
        <c:delete val="1"/>
        <c:axPos val="b"/>
        <c:numFmt formatCode="mmm\-yy" sourceLinked="1"/>
        <c:tickLblPos val="none"/>
        <c:crossAx val="107355136"/>
        <c:crosses val="autoZero"/>
        <c:auto val="1"/>
        <c:lblOffset val="100"/>
      </c:dateAx>
      <c:valAx>
        <c:axId val="107355136"/>
        <c:scaling>
          <c:orientation val="minMax"/>
          <c:max val="25"/>
          <c:min val="5"/>
        </c:scaling>
        <c:delete val="1"/>
        <c:axPos val="l"/>
        <c:numFmt formatCode="&quot;£&quot;#,##0.00" sourceLinked="1"/>
        <c:tickLblPos val="none"/>
        <c:crossAx val="1073536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Hotel'!$F$4:$AC$4</c:f>
              <c:numCache>
                <c:formatCode>0</c:formatCode>
                <c:ptCount val="12"/>
                <c:pt idx="0">
                  <c:v>1</c:v>
                </c:pt>
                <c:pt idx="1">
                  <c:v>1</c:v>
                </c:pt>
                <c:pt idx="2">
                  <c:v>0</c:v>
                </c:pt>
                <c:pt idx="3">
                  <c:v>0</c:v>
                </c:pt>
                <c:pt idx="4">
                  <c:v>0</c:v>
                </c:pt>
                <c:pt idx="5">
                  <c:v>0</c:v>
                </c:pt>
                <c:pt idx="6">
                  <c:v>0</c:v>
                </c:pt>
                <c:pt idx="7">
                  <c:v>1</c:v>
                </c:pt>
                <c:pt idx="8">
                  <c:v>0</c:v>
                </c:pt>
                <c:pt idx="9">
                  <c:v>2</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12"/>
                <c:pt idx="0">
                  <c:v>3</c:v>
                </c:pt>
                <c:pt idx="1">
                  <c:v>3</c:v>
                </c:pt>
                <c:pt idx="2">
                  <c:v>3</c:v>
                </c:pt>
                <c:pt idx="3">
                  <c:v>3</c:v>
                </c:pt>
                <c:pt idx="4">
                  <c:v>3</c:v>
                </c:pt>
                <c:pt idx="5">
                  <c:v>3</c:v>
                </c:pt>
                <c:pt idx="6">
                  <c:v>3</c:v>
                </c:pt>
                <c:pt idx="7">
                  <c:v>3</c:v>
                </c:pt>
                <c:pt idx="8">
                  <c:v>3</c:v>
                </c:pt>
                <c:pt idx="9">
                  <c:v>3</c:v>
                </c:pt>
                <c:pt idx="10">
                  <c:v>3</c:v>
                </c:pt>
                <c:pt idx="11">
                  <c:v>3</c:v>
                </c:pt>
              </c:numCache>
            </c:numRef>
          </c:val>
        </c:ser>
        <c:marker val="1"/>
        <c:axId val="107375616"/>
        <c:axId val="107389696"/>
      </c:lineChart>
      <c:dateAx>
        <c:axId val="107375616"/>
        <c:scaling>
          <c:orientation val="minMax"/>
        </c:scaling>
        <c:delete val="1"/>
        <c:axPos val="b"/>
        <c:numFmt formatCode="mmm\-yy" sourceLinked="1"/>
        <c:tickLblPos val="none"/>
        <c:crossAx val="107389696"/>
        <c:crosses val="autoZero"/>
        <c:auto val="1"/>
        <c:lblOffset val="100"/>
      </c:dateAx>
      <c:valAx>
        <c:axId val="107389696"/>
        <c:scaling>
          <c:orientation val="minMax"/>
          <c:max val="3.5"/>
          <c:min val="-1"/>
        </c:scaling>
        <c:delete val="1"/>
        <c:axPos val="l"/>
        <c:numFmt formatCode="0" sourceLinked="1"/>
        <c:tickLblPos val="none"/>
        <c:crossAx val="1073756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'!$E$4</c:f>
              <c:strCache>
                <c:ptCount val="1"/>
                <c:pt idx="0">
                  <c:v>Actual</c:v>
                </c:pt>
              </c:strCache>
            </c:strRef>
          </c:tx>
          <c:marker>
            <c:symbol val="none"/>
          </c:marker>
          <c:cat>
            <c:numRef>
              <c:f>'GJ Research Institute '!$F$2:$AC$2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Research Institute '!$H$4:$AC$4</c:f>
              <c:numCache>
                <c:formatCode>General</c:formatCode>
                <c:ptCount val="22"/>
                <c:pt idx="0">
                  <c:v>7</c:v>
                </c:pt>
                <c:pt idx="3">
                  <c:v>8</c:v>
                </c:pt>
                <c:pt idx="6">
                  <c:v>12</c:v>
                </c:pt>
                <c:pt idx="9">
                  <c:v>14</c:v>
                </c:pt>
                <c:pt idx="12">
                  <c:v>14</c:v>
                </c:pt>
                <c:pt idx="15">
                  <c:v>9</c:v>
                </c:pt>
                <c:pt idx="18">
                  <c:v>9</c:v>
                </c:pt>
              </c:numCache>
            </c:numRef>
          </c:val>
        </c:ser>
        <c:ser>
          <c:idx val="1"/>
          <c:order val="1"/>
          <c:tx>
            <c:strRef>
              <c:f>'GJ Research Institute '!$E$5</c:f>
              <c:strCache>
                <c:ptCount val="1"/>
                <c:pt idx="0">
                  <c:v>Target</c:v>
                </c:pt>
              </c:strCache>
            </c:strRef>
          </c:tx>
          <c:spPr>
            <a:ln>
              <a:solidFill>
                <a:srgbClr val="00B050"/>
              </a:solidFill>
            </a:ln>
          </c:spPr>
          <c:marker>
            <c:symbol val="none"/>
          </c:marker>
          <c:cat>
            <c:numRef>
              <c:f>'GJ Research Institute '!$F$2:$AC$2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Research Institute '!$H$5:$AC$5</c:f>
              <c:numCache>
                <c:formatCode>General</c:formatCode>
                <c:ptCount val="22"/>
                <c:pt idx="0">
                  <c:v>8</c:v>
                </c:pt>
                <c:pt idx="3">
                  <c:v>8</c:v>
                </c:pt>
                <c:pt idx="6">
                  <c:v>8</c:v>
                </c:pt>
                <c:pt idx="9">
                  <c:v>8</c:v>
                </c:pt>
                <c:pt idx="12">
                  <c:v>8</c:v>
                </c:pt>
                <c:pt idx="15">
                  <c:v>8</c:v>
                </c:pt>
                <c:pt idx="18">
                  <c:v>8</c:v>
                </c:pt>
                <c:pt idx="21">
                  <c:v>8</c:v>
                </c:pt>
              </c:numCache>
            </c:numRef>
          </c:val>
        </c:ser>
        <c:marker val="1"/>
        <c:axId val="107305216"/>
        <c:axId val="107307008"/>
      </c:lineChart>
      <c:dateAx>
        <c:axId val="107305216"/>
        <c:scaling>
          <c:orientation val="minMax"/>
        </c:scaling>
        <c:delete val="1"/>
        <c:axPos val="b"/>
        <c:numFmt formatCode="mmm\-yy" sourceLinked="1"/>
        <c:tickLblPos val="none"/>
        <c:crossAx val="107307008"/>
        <c:crosses val="autoZero"/>
        <c:auto val="1"/>
        <c:lblOffset val="100"/>
      </c:dateAx>
      <c:valAx>
        <c:axId val="107307008"/>
        <c:scaling>
          <c:orientation val="minMax"/>
        </c:scaling>
        <c:delete val="1"/>
        <c:axPos val="l"/>
        <c:numFmt formatCode="General" sourceLinked="1"/>
        <c:tickLblPos val="none"/>
        <c:crossAx val="107305216"/>
        <c:crosses val="autoZero"/>
        <c:crossBetween val="between"/>
      </c:valAx>
    </c:plotArea>
    <c:plotVisOnly val="1"/>
    <c:dispBlanksAs val="span"/>
  </c:chart>
  <c:printSettings>
    <c:headerFooter/>
    <c:pageMargins b="0.75000000000000522" l="0.70000000000000062" r="0.70000000000000062" t="0.75000000000000522"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'!$E$7</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'!$H$7:$AC$7</c:f>
              <c:numCache>
                <c:formatCode>General</c:formatCode>
                <c:ptCount val="22"/>
                <c:pt idx="0" formatCode="0.00%">
                  <c:v>1</c:v>
                </c:pt>
                <c:pt idx="3" formatCode="0.00%">
                  <c:v>1</c:v>
                </c:pt>
                <c:pt idx="6" formatCode="0.00%">
                  <c:v>1</c:v>
                </c:pt>
                <c:pt idx="9" formatCode="0.00%">
                  <c:v>1</c:v>
                </c:pt>
                <c:pt idx="12" formatCode="0%">
                  <c:v>1</c:v>
                </c:pt>
                <c:pt idx="15" formatCode="0%">
                  <c:v>1</c:v>
                </c:pt>
                <c:pt idx="18" formatCode="0.00%">
                  <c:v>1</c:v>
                </c:pt>
              </c:numCache>
            </c:numRef>
          </c:val>
        </c:ser>
        <c:ser>
          <c:idx val="1"/>
          <c:order val="1"/>
          <c:tx>
            <c:strRef>
              <c:f>'GJ Research Institute '!$E$8</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'!$H$8:$AC$8</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7335040"/>
        <c:axId val="107345024"/>
      </c:lineChart>
      <c:dateAx>
        <c:axId val="107335040"/>
        <c:scaling>
          <c:orientation val="minMax"/>
        </c:scaling>
        <c:delete val="1"/>
        <c:axPos val="b"/>
        <c:numFmt formatCode="mmm\-yy" sourceLinked="1"/>
        <c:tickLblPos val="none"/>
        <c:crossAx val="107345024"/>
        <c:crosses val="autoZero"/>
        <c:auto val="1"/>
        <c:lblOffset val="100"/>
      </c:dateAx>
      <c:valAx>
        <c:axId val="107345024"/>
        <c:scaling>
          <c:orientation val="minMax"/>
        </c:scaling>
        <c:delete val="1"/>
        <c:axPos val="l"/>
        <c:numFmt formatCode="0.00%" sourceLinked="1"/>
        <c:tickLblPos val="none"/>
        <c:crossAx val="107335040"/>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'!$E$10</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'!$H$10:$AC$10</c:f>
              <c:numCache>
                <c:formatCode>General</c:formatCode>
                <c:ptCount val="22"/>
                <c:pt idx="0" formatCode="0.00%">
                  <c:v>0.67</c:v>
                </c:pt>
                <c:pt idx="3" formatCode="0.00%">
                  <c:v>0</c:v>
                </c:pt>
                <c:pt idx="6" formatCode="0.00%">
                  <c:v>0.67</c:v>
                </c:pt>
                <c:pt idx="9" formatCode="0.00%">
                  <c:v>0</c:v>
                </c:pt>
                <c:pt idx="12" formatCode="0.00%">
                  <c:v>0.5</c:v>
                </c:pt>
                <c:pt idx="15" formatCode="0.00%">
                  <c:v>1</c:v>
                </c:pt>
                <c:pt idx="18" formatCode="0.00%">
                  <c:v>0.25</c:v>
                </c:pt>
              </c:numCache>
            </c:numRef>
          </c:val>
        </c:ser>
        <c:ser>
          <c:idx val="1"/>
          <c:order val="1"/>
          <c:tx>
            <c:strRef>
              <c:f>'GJ Research Institute '!$E$11</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'!$H$11:$AC$11</c:f>
              <c:numCache>
                <c:formatCode>General</c:formatCode>
                <c:ptCount val="22"/>
                <c:pt idx="0" formatCode="0.00%">
                  <c:v>0.85</c:v>
                </c:pt>
                <c:pt idx="3" formatCode="0.00%">
                  <c:v>0.85</c:v>
                </c:pt>
                <c:pt idx="6" formatCode="0.00%">
                  <c:v>0.85</c:v>
                </c:pt>
                <c:pt idx="9" formatCode="0.00%">
                  <c:v>0.85</c:v>
                </c:pt>
                <c:pt idx="12" formatCode="0.00%">
                  <c:v>0.85</c:v>
                </c:pt>
                <c:pt idx="15" formatCode="0.00%">
                  <c:v>0.85</c:v>
                </c:pt>
                <c:pt idx="18" formatCode="0.00%">
                  <c:v>0.85</c:v>
                </c:pt>
                <c:pt idx="21" formatCode="0.00%">
                  <c:v>0.85</c:v>
                </c:pt>
              </c:numCache>
            </c:numRef>
          </c:val>
        </c:ser>
        <c:marker val="1"/>
        <c:axId val="107447040"/>
        <c:axId val="107448576"/>
      </c:lineChart>
      <c:dateAx>
        <c:axId val="107447040"/>
        <c:scaling>
          <c:orientation val="minMax"/>
        </c:scaling>
        <c:delete val="1"/>
        <c:axPos val="b"/>
        <c:numFmt formatCode="mmm\-yy" sourceLinked="1"/>
        <c:tickLblPos val="none"/>
        <c:crossAx val="107448576"/>
        <c:crosses val="autoZero"/>
        <c:auto val="1"/>
        <c:lblOffset val="100"/>
      </c:dateAx>
      <c:valAx>
        <c:axId val="107448576"/>
        <c:scaling>
          <c:orientation val="minMax"/>
        </c:scaling>
        <c:delete val="1"/>
        <c:axPos val="l"/>
        <c:numFmt formatCode="0.00%" sourceLinked="1"/>
        <c:tickLblPos val="none"/>
        <c:crossAx val="107447040"/>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'!$E$14</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'!$H$14:$AC$14</c:f>
              <c:numCache>
                <c:formatCode>General</c:formatCode>
                <c:ptCount val="22"/>
                <c:pt idx="0" formatCode="0.0%">
                  <c:v>0.12732727272727273</c:v>
                </c:pt>
                <c:pt idx="3" formatCode="0.0%">
                  <c:v>0.31711136363636366</c:v>
                </c:pt>
                <c:pt idx="6" formatCode="0.0%">
                  <c:v>0.30016666666666669</c:v>
                </c:pt>
                <c:pt idx="9" formatCode="0.0%">
                  <c:v>0.40626931818181816</c:v>
                </c:pt>
                <c:pt idx="12" formatCode="0.0%">
                  <c:v>0.18531600000000001</c:v>
                </c:pt>
                <c:pt idx="15" formatCode="0.0%">
                  <c:v>0.11847199999999999</c:v>
                </c:pt>
                <c:pt idx="18" formatCode="0.0%">
                  <c:v>0.13491866666666666</c:v>
                </c:pt>
              </c:numCache>
            </c:numRef>
          </c:val>
        </c:ser>
        <c:ser>
          <c:idx val="1"/>
          <c:order val="1"/>
          <c:tx>
            <c:strRef>
              <c:f>'GJ Research Institute '!$E$17</c:f>
              <c:strCache>
                <c:ptCount val="1"/>
                <c:pt idx="0">
                  <c:v>Target line</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'!$H$17:$AC$17</c:f>
              <c:numCache>
                <c:formatCode>General</c:formatCode>
                <c:ptCount val="22"/>
                <c:pt idx="0" formatCode="0%">
                  <c:v>0</c:v>
                </c:pt>
                <c:pt idx="3" formatCode="0%">
                  <c:v>0</c:v>
                </c:pt>
                <c:pt idx="6" formatCode="0%">
                  <c:v>0</c:v>
                </c:pt>
                <c:pt idx="9" formatCode="0%">
                  <c:v>0</c:v>
                </c:pt>
                <c:pt idx="12" formatCode="0%">
                  <c:v>0</c:v>
                </c:pt>
                <c:pt idx="15" formatCode="0%">
                  <c:v>0</c:v>
                </c:pt>
                <c:pt idx="18" formatCode="0%">
                  <c:v>0</c:v>
                </c:pt>
                <c:pt idx="21" formatCode="0%">
                  <c:v>0</c:v>
                </c:pt>
              </c:numCache>
            </c:numRef>
          </c:val>
        </c:ser>
        <c:marker val="1"/>
        <c:axId val="107472768"/>
        <c:axId val="107474304"/>
      </c:lineChart>
      <c:dateAx>
        <c:axId val="107472768"/>
        <c:scaling>
          <c:orientation val="minMax"/>
        </c:scaling>
        <c:delete val="1"/>
        <c:axPos val="b"/>
        <c:numFmt formatCode="mmm\-yy" sourceLinked="1"/>
        <c:tickLblPos val="none"/>
        <c:crossAx val="107474304"/>
        <c:crosses val="autoZero"/>
        <c:auto val="1"/>
        <c:lblOffset val="100"/>
      </c:dateAx>
      <c:valAx>
        <c:axId val="107474304"/>
        <c:scaling>
          <c:orientation val="minMax"/>
        </c:scaling>
        <c:delete val="1"/>
        <c:axPos val="l"/>
        <c:numFmt formatCode="0.0%" sourceLinked="1"/>
        <c:tickLblPos val="none"/>
        <c:crossAx val="107472768"/>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'!$E$19</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'!$H$19:$AC$19</c:f>
              <c:numCache>
                <c:formatCode>General</c:formatCode>
                <c:ptCount val="22"/>
                <c:pt idx="0" formatCode="0.0%">
                  <c:v>0.32053333333333334</c:v>
                </c:pt>
                <c:pt idx="3" formatCode="0.0%">
                  <c:v>-7.4899999999999994E-2</c:v>
                </c:pt>
                <c:pt idx="6" formatCode="0.0%">
                  <c:v>0.43933333333333335</c:v>
                </c:pt>
                <c:pt idx="9" formatCode="0.0%">
                  <c:v>1.1988666666666667</c:v>
                </c:pt>
                <c:pt idx="12" formatCode="0.0%">
                  <c:v>-0.2074</c:v>
                </c:pt>
                <c:pt idx="15" formatCode="0.0%">
                  <c:v>-0.39095555555555556</c:v>
                </c:pt>
                <c:pt idx="18" formatCode="0.0%">
                  <c:v>-0.31489629629629629</c:v>
                </c:pt>
              </c:numCache>
            </c:numRef>
          </c:val>
        </c:ser>
        <c:ser>
          <c:idx val="1"/>
          <c:order val="1"/>
          <c:tx>
            <c:strRef>
              <c:f>'GJ Research Institute '!$E$22</c:f>
              <c:strCache>
                <c:ptCount val="1"/>
                <c:pt idx="0">
                  <c:v>Target line</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'!$H$22:$AC$22</c:f>
              <c:numCache>
                <c:formatCode>General</c:formatCode>
                <c:ptCount val="22"/>
                <c:pt idx="0" formatCode="0%">
                  <c:v>0</c:v>
                </c:pt>
                <c:pt idx="3" formatCode="0%">
                  <c:v>0</c:v>
                </c:pt>
                <c:pt idx="6" formatCode="0%">
                  <c:v>0</c:v>
                </c:pt>
                <c:pt idx="9" formatCode="0%">
                  <c:v>0</c:v>
                </c:pt>
                <c:pt idx="12" formatCode="0%">
                  <c:v>0</c:v>
                </c:pt>
                <c:pt idx="15" formatCode="0%">
                  <c:v>0</c:v>
                </c:pt>
                <c:pt idx="18" formatCode="0%">
                  <c:v>0</c:v>
                </c:pt>
                <c:pt idx="21" formatCode="0%">
                  <c:v>0</c:v>
                </c:pt>
              </c:numCache>
            </c:numRef>
          </c:val>
        </c:ser>
        <c:marker val="1"/>
        <c:axId val="115297280"/>
        <c:axId val="115327744"/>
      </c:lineChart>
      <c:dateAx>
        <c:axId val="115297280"/>
        <c:scaling>
          <c:orientation val="minMax"/>
        </c:scaling>
        <c:delete val="1"/>
        <c:axPos val="b"/>
        <c:numFmt formatCode="mmm\-yy" sourceLinked="1"/>
        <c:tickLblPos val="none"/>
        <c:crossAx val="115327744"/>
        <c:crosses val="autoZero"/>
        <c:auto val="1"/>
        <c:lblOffset val="100"/>
      </c:dateAx>
      <c:valAx>
        <c:axId val="115327744"/>
        <c:scaling>
          <c:orientation val="minMax"/>
        </c:scaling>
        <c:delete val="1"/>
        <c:axPos val="l"/>
        <c:numFmt formatCode="0.0%" sourceLinked="1"/>
        <c:tickLblPos val="none"/>
        <c:crossAx val="115297280"/>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'!$E$26</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'!$H$26:$AC$26</c:f>
              <c:numCache>
                <c:formatCode>General</c:formatCode>
                <c:ptCount val="22"/>
                <c:pt idx="0" formatCode="0%">
                  <c:v>0.94</c:v>
                </c:pt>
                <c:pt idx="3" formatCode="0%">
                  <c:v>0.49</c:v>
                </c:pt>
                <c:pt idx="6" formatCode="0%">
                  <c:v>0.9</c:v>
                </c:pt>
                <c:pt idx="9" formatCode="0%">
                  <c:v>0.81</c:v>
                </c:pt>
                <c:pt idx="12" formatCode="0%">
                  <c:v>0.84</c:v>
                </c:pt>
                <c:pt idx="15" formatCode="0%">
                  <c:v>0.46</c:v>
                </c:pt>
                <c:pt idx="18" formatCode="0%">
                  <c:v>0.72</c:v>
                </c:pt>
              </c:numCache>
            </c:numRef>
          </c:val>
        </c:ser>
        <c:ser>
          <c:idx val="1"/>
          <c:order val="1"/>
          <c:tx>
            <c:strRef>
              <c:f>'GJ Research Institute '!$E$27</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'!$H$27:$AC$27</c:f>
              <c:numCache>
                <c:formatCode>General</c:formatCode>
                <c:ptCount val="22"/>
                <c:pt idx="0" formatCode="0%">
                  <c:v>0.75</c:v>
                </c:pt>
                <c:pt idx="3" formatCode="0%">
                  <c:v>0.75</c:v>
                </c:pt>
                <c:pt idx="6" formatCode="0%">
                  <c:v>0.75</c:v>
                </c:pt>
                <c:pt idx="9" formatCode="0%">
                  <c:v>0.75</c:v>
                </c:pt>
                <c:pt idx="12" formatCode="0%">
                  <c:v>0.75</c:v>
                </c:pt>
                <c:pt idx="15" formatCode="0%">
                  <c:v>0.75</c:v>
                </c:pt>
                <c:pt idx="18" formatCode="0%">
                  <c:v>0.75</c:v>
                </c:pt>
                <c:pt idx="21" formatCode="0%">
                  <c:v>0.75</c:v>
                </c:pt>
              </c:numCache>
            </c:numRef>
          </c:val>
        </c:ser>
        <c:marker val="1"/>
        <c:axId val="115347840"/>
        <c:axId val="115349376"/>
      </c:lineChart>
      <c:dateAx>
        <c:axId val="115347840"/>
        <c:scaling>
          <c:orientation val="minMax"/>
        </c:scaling>
        <c:delete val="1"/>
        <c:axPos val="b"/>
        <c:numFmt formatCode="mmm\-yy" sourceLinked="1"/>
        <c:tickLblPos val="none"/>
        <c:crossAx val="115349376"/>
        <c:crosses val="autoZero"/>
        <c:auto val="1"/>
        <c:lblOffset val="100"/>
      </c:dateAx>
      <c:valAx>
        <c:axId val="115349376"/>
        <c:scaling>
          <c:orientation val="minMax"/>
          <c:max val="1"/>
          <c:min val="0.4"/>
        </c:scaling>
        <c:delete val="1"/>
        <c:axPos val="l"/>
        <c:numFmt formatCode="0%" sourceLinked="1"/>
        <c:tickLblPos val="none"/>
        <c:crossAx val="115347840"/>
        <c:crosses val="autoZero"/>
        <c:crossBetween val="between"/>
      </c:valAx>
    </c:plotArea>
    <c:dispBlanksAs val="span"/>
  </c:chart>
  <c:printSettings>
    <c:headerFooter/>
    <c:pageMargins b="0.75000000000000266" l="0.70000000000000062" r="0.70000000000000062" t="0.75000000000000266"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'!$E$29</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'!$H$29:$AC$29</c:f>
              <c:numCache>
                <c:formatCode>General</c:formatCode>
                <c:ptCount val="22"/>
                <c:pt idx="0" formatCode="0%">
                  <c:v>0.99</c:v>
                </c:pt>
                <c:pt idx="3" formatCode="0%">
                  <c:v>0.76</c:v>
                </c:pt>
                <c:pt idx="6" formatCode="0%">
                  <c:v>0.83</c:v>
                </c:pt>
                <c:pt idx="9" formatCode="0%">
                  <c:v>0.94</c:v>
                </c:pt>
                <c:pt idx="12" formatCode="0%">
                  <c:v>0.95</c:v>
                </c:pt>
                <c:pt idx="15" formatCode="0%">
                  <c:v>0.6</c:v>
                </c:pt>
                <c:pt idx="18" formatCode="0%">
                  <c:v>0.62</c:v>
                </c:pt>
              </c:numCache>
            </c:numRef>
          </c:val>
        </c:ser>
        <c:ser>
          <c:idx val="1"/>
          <c:order val="1"/>
          <c:tx>
            <c:strRef>
              <c:f>'GJ Research Institute '!$E$30</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'!$H$30:$AC$30</c:f>
              <c:numCache>
                <c:formatCode>General</c:formatCode>
                <c:ptCount val="22"/>
                <c:pt idx="0" formatCode="0%">
                  <c:v>0.8</c:v>
                </c:pt>
                <c:pt idx="3" formatCode="0%">
                  <c:v>0.8</c:v>
                </c:pt>
                <c:pt idx="6" formatCode="0%">
                  <c:v>0.8</c:v>
                </c:pt>
                <c:pt idx="9" formatCode="0%">
                  <c:v>0.8</c:v>
                </c:pt>
                <c:pt idx="12" formatCode="0%">
                  <c:v>0.8</c:v>
                </c:pt>
                <c:pt idx="15" formatCode="0%">
                  <c:v>0.8</c:v>
                </c:pt>
                <c:pt idx="18" formatCode="0%">
                  <c:v>0.8</c:v>
                </c:pt>
                <c:pt idx="21" formatCode="0%">
                  <c:v>0.8</c:v>
                </c:pt>
              </c:numCache>
            </c:numRef>
          </c:val>
        </c:ser>
        <c:marker val="1"/>
        <c:axId val="115377664"/>
        <c:axId val="115379200"/>
      </c:lineChart>
      <c:dateAx>
        <c:axId val="115377664"/>
        <c:scaling>
          <c:orientation val="minMax"/>
        </c:scaling>
        <c:delete val="1"/>
        <c:axPos val="b"/>
        <c:numFmt formatCode="mmm\-yy" sourceLinked="1"/>
        <c:tickLblPos val="none"/>
        <c:crossAx val="115379200"/>
        <c:crosses val="autoZero"/>
        <c:auto val="1"/>
        <c:lblOffset val="100"/>
      </c:dateAx>
      <c:valAx>
        <c:axId val="115379200"/>
        <c:scaling>
          <c:orientation val="minMax"/>
          <c:max val="1.1000000000000001"/>
          <c:min val="0.60000000000000064"/>
        </c:scaling>
        <c:delete val="1"/>
        <c:axPos val="l"/>
        <c:numFmt formatCode="0%" sourceLinked="1"/>
        <c:tickLblPos val="none"/>
        <c:crossAx val="115377664"/>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5171E-2"/>
          <c:y val="0.12308272445416762"/>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pt idx="13">
                  <c:v>5.8694057226705795E-4</c:v>
                </c:pt>
                <c:pt idx="14">
                  <c:v>1.4461315979754158E-4</c:v>
                </c:pt>
                <c:pt idx="15">
                  <c:v>4.7908016608112422E-4</c:v>
                </c:pt>
                <c:pt idx="16">
                  <c:v>0</c:v>
                </c:pt>
                <c:pt idx="17">
                  <c:v>1.5206812652068127E-4</c:v>
                </c:pt>
                <c:pt idx="18">
                  <c:v>2.7979854504756578E-4</c:v>
                </c:pt>
                <c:pt idx="19">
                  <c:v>5.2493438320209973E-4</c:v>
                </c:pt>
                <c:pt idx="20">
                  <c:v>4.5578851412944393E-4</c:v>
                </c:pt>
                <c:pt idx="21">
                  <c:v>4.104528663291832E-4</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93686784"/>
        <c:axId val="93696768"/>
      </c:lineChart>
      <c:dateAx>
        <c:axId val="93686784"/>
        <c:scaling>
          <c:orientation val="minMax"/>
        </c:scaling>
        <c:delete val="1"/>
        <c:axPos val="b"/>
        <c:numFmt formatCode="mmm\-yy" sourceLinked="1"/>
        <c:tickLblPos val="none"/>
        <c:crossAx val="93696768"/>
        <c:crosses val="autoZero"/>
        <c:auto val="1"/>
        <c:lblOffset val="100"/>
      </c:dateAx>
      <c:valAx>
        <c:axId val="93696768"/>
        <c:scaling>
          <c:orientation val="minMax"/>
        </c:scaling>
        <c:delete val="1"/>
        <c:axPos val="l"/>
        <c:numFmt formatCode="0.00%" sourceLinked="1"/>
        <c:tickLblPos val="none"/>
        <c:crossAx val="9368678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'!$E$32</c:f>
              <c:strCache>
                <c:ptCount val="1"/>
                <c:pt idx="0">
                  <c:v>Actual</c:v>
                </c:pt>
              </c:strCache>
            </c:strRef>
          </c:tx>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'!$H$32:$AC$32</c:f>
              <c:numCache>
                <c:formatCode>General</c:formatCode>
                <c:ptCount val="22"/>
                <c:pt idx="0">
                  <c:v>1</c:v>
                </c:pt>
                <c:pt idx="3">
                  <c:v>0</c:v>
                </c:pt>
                <c:pt idx="6">
                  <c:v>0</c:v>
                </c:pt>
                <c:pt idx="9">
                  <c:v>1</c:v>
                </c:pt>
                <c:pt idx="12">
                  <c:v>2</c:v>
                </c:pt>
                <c:pt idx="15">
                  <c:v>1</c:v>
                </c:pt>
                <c:pt idx="18">
                  <c:v>1</c:v>
                </c:pt>
              </c:numCache>
            </c:numRef>
          </c:val>
        </c:ser>
        <c:ser>
          <c:idx val="1"/>
          <c:order val="1"/>
          <c:tx>
            <c:strRef>
              <c:f>'GJ Research Institute '!$E$33</c:f>
              <c:strCache>
                <c:ptCount val="1"/>
                <c:pt idx="0">
                  <c:v>Target</c:v>
                </c:pt>
              </c:strCache>
            </c:strRef>
          </c:tx>
          <c:spPr>
            <a:ln>
              <a:solidFill>
                <a:srgbClr val="00B050"/>
              </a:solidFill>
            </a:ln>
          </c:spPr>
          <c:marker>
            <c:symbol val="none"/>
          </c:marker>
          <c:cat>
            <c:numRef>
              <c:f>'GJ Research Institute '!$H$2:$AC$2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Research Institute '!$H$33:$AC$33</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15415680"/>
        <c:axId val="115425664"/>
      </c:lineChart>
      <c:dateAx>
        <c:axId val="115415680"/>
        <c:scaling>
          <c:orientation val="minMax"/>
        </c:scaling>
        <c:delete val="1"/>
        <c:axPos val="b"/>
        <c:numFmt formatCode="mmm\-yy" sourceLinked="1"/>
        <c:tickLblPos val="none"/>
        <c:crossAx val="115425664"/>
        <c:crosses val="autoZero"/>
        <c:auto val="1"/>
        <c:lblOffset val="100"/>
      </c:dateAx>
      <c:valAx>
        <c:axId val="115425664"/>
        <c:scaling>
          <c:orientation val="minMax"/>
          <c:max val="3"/>
          <c:min val="-1"/>
        </c:scaling>
        <c:delete val="1"/>
        <c:axPos val="l"/>
        <c:numFmt formatCode="General" sourceLinked="1"/>
        <c:tickLblPos val="none"/>
        <c:crossAx val="115415680"/>
        <c:crosses val="autoZero"/>
        <c:crossBetween val="between"/>
      </c:valAx>
    </c:plotArea>
    <c:plotVisOnly val="1"/>
    <c:dispBlanksAs val="span"/>
  </c:chart>
  <c:printSettings>
    <c:headerFooter/>
    <c:pageMargins b="0.75000000000000266" l="0.70000000000000062" r="0.70000000000000062" t="0.75000000000000266"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pt idx="17">
                  <c:v>1</c:v>
                </c:pt>
                <c:pt idx="18">
                  <c:v>1</c:v>
                </c:pt>
                <c:pt idx="19">
                  <c:v>1</c:v>
                </c:pt>
                <c:pt idx="20">
                  <c:v>0.66</c:v>
                </c:pt>
                <c:pt idx="21">
                  <c:v>1</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93713536"/>
        <c:axId val="93715072"/>
      </c:lineChart>
      <c:dateAx>
        <c:axId val="93713536"/>
        <c:scaling>
          <c:orientation val="minMax"/>
        </c:scaling>
        <c:delete val="1"/>
        <c:axPos val="b"/>
        <c:numFmt formatCode="mmm\-yy" sourceLinked="1"/>
        <c:tickLblPos val="none"/>
        <c:crossAx val="93715072"/>
        <c:crosses val="autoZero"/>
        <c:auto val="1"/>
        <c:lblOffset val="100"/>
      </c:dateAx>
      <c:valAx>
        <c:axId val="93715072"/>
        <c:scaling>
          <c:orientation val="minMax"/>
        </c:scaling>
        <c:delete val="1"/>
        <c:axPos val="l"/>
        <c:numFmt formatCode="0%" sourceLinked="1"/>
        <c:tickLblPos val="none"/>
        <c:crossAx val="937135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pt idx="12" formatCode="0.00%">
                  <c:v>0</c:v>
                </c:pt>
                <c:pt idx="15" formatCode="0.00%">
                  <c:v>0</c:v>
                </c:pt>
                <c:pt idx="18" formatCode="0.00%">
                  <c:v>0</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93881472"/>
        <c:axId val="93883008"/>
      </c:lineChart>
      <c:dateAx>
        <c:axId val="93881472"/>
        <c:scaling>
          <c:orientation val="minMax"/>
        </c:scaling>
        <c:delete val="1"/>
        <c:axPos val="b"/>
        <c:numFmt formatCode="mmm\-yy" sourceLinked="1"/>
        <c:tickLblPos val="none"/>
        <c:crossAx val="93883008"/>
        <c:crosses val="autoZero"/>
        <c:auto val="1"/>
        <c:lblOffset val="100"/>
      </c:dateAx>
      <c:valAx>
        <c:axId val="93883008"/>
        <c:scaling>
          <c:orientation val="minMax"/>
        </c:scaling>
        <c:delete val="1"/>
        <c:axPos val="l"/>
        <c:numFmt formatCode="0.00%" sourceLinked="1"/>
        <c:tickLblPos val="none"/>
        <c:crossAx val="938814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_rels/drawing5.xml.rels><?xml version="1.0" encoding="UTF-8" standalone="yes"?>
<Relationships xmlns="http://schemas.openxmlformats.org/package/2006/relationships"><Relationship Id="rId8" Type="http://schemas.openxmlformats.org/officeDocument/2006/relationships/chart" Target="../charts/chart70.xml"/><Relationship Id="rId3" Type="http://schemas.openxmlformats.org/officeDocument/2006/relationships/chart" Target="../charts/chart65.xml"/><Relationship Id="rId7" Type="http://schemas.openxmlformats.org/officeDocument/2006/relationships/chart" Target="../charts/chart69.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8.xml"/><Relationship Id="rId5" Type="http://schemas.openxmlformats.org/officeDocument/2006/relationships/chart" Target="../charts/chart67.xml"/><Relationship Id="rId4" Type="http://schemas.openxmlformats.org/officeDocument/2006/relationships/chart" Target="../charts/chart66.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31</xdr:col>
      <xdr:colOff>1709</xdr:colOff>
      <xdr:row>14</xdr:row>
      <xdr:rowOff>556846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30</xdr:col>
      <xdr:colOff>43963</xdr:colOff>
      <xdr:row>3</xdr:row>
      <xdr:rowOff>43963</xdr:rowOff>
    </xdr:from>
    <xdr:to>
      <xdr:col>30</xdr:col>
      <xdr:colOff>4689231</xdr:colOff>
      <xdr:row>5</xdr:row>
      <xdr:rowOff>615462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73269</xdr:colOff>
      <xdr:row>6</xdr:row>
      <xdr:rowOff>43963</xdr:rowOff>
    </xdr:from>
    <xdr:to>
      <xdr:col>30</xdr:col>
      <xdr:colOff>4191000</xdr:colOff>
      <xdr:row>8</xdr:row>
      <xdr:rowOff>615462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58616</xdr:colOff>
      <xdr:row>9</xdr:row>
      <xdr:rowOff>43962</xdr:rowOff>
    </xdr:from>
    <xdr:to>
      <xdr:col>30</xdr:col>
      <xdr:colOff>4205653</xdr:colOff>
      <xdr:row>11</xdr:row>
      <xdr:rowOff>703384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43962</xdr:colOff>
      <xdr:row>13</xdr:row>
      <xdr:rowOff>43962</xdr:rowOff>
    </xdr:from>
    <xdr:to>
      <xdr:col>30</xdr:col>
      <xdr:colOff>4205653</xdr:colOff>
      <xdr:row>17</xdr:row>
      <xdr:rowOff>615461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58616</xdr:colOff>
      <xdr:row>18</xdr:row>
      <xdr:rowOff>43962</xdr:rowOff>
    </xdr:from>
    <xdr:to>
      <xdr:col>30</xdr:col>
      <xdr:colOff>4176346</xdr:colOff>
      <xdr:row>22</xdr:row>
      <xdr:rowOff>630115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58615</xdr:colOff>
      <xdr:row>25</xdr:row>
      <xdr:rowOff>58617</xdr:rowOff>
    </xdr:from>
    <xdr:to>
      <xdr:col>30</xdr:col>
      <xdr:colOff>4191000</xdr:colOff>
      <xdr:row>27</xdr:row>
      <xdr:rowOff>644770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28</xdr:row>
      <xdr:rowOff>43963</xdr:rowOff>
    </xdr:from>
    <xdr:to>
      <xdr:col>30</xdr:col>
      <xdr:colOff>4191000</xdr:colOff>
      <xdr:row>30</xdr:row>
      <xdr:rowOff>644770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58616</xdr:colOff>
      <xdr:row>31</xdr:row>
      <xdr:rowOff>43961</xdr:rowOff>
    </xdr:from>
    <xdr:to>
      <xdr:col>30</xdr:col>
      <xdr:colOff>4176346</xdr:colOff>
      <xdr:row>33</xdr:row>
      <xdr:rowOff>615462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I1071"/>
  <sheetViews>
    <sheetView showGridLines="0" zoomScale="65" zoomScaleNormal="65" zoomScaleSheetLayoutView="65" workbookViewId="0">
      <pane ySplit="2" topLeftCell="A3" activePane="bottomLeft" state="frozen"/>
      <selection activeCell="AD111" sqref="AD111:AD114"/>
      <selection pane="bottomLeft" activeCell="AD102" sqref="AD102:AD104"/>
    </sheetView>
  </sheetViews>
  <sheetFormatPr defaultRowHeight="14.25"/>
  <cols>
    <col min="1" max="1" width="9.28515625" style="1" customWidth="1"/>
    <col min="2" max="2" width="36.7109375" style="1" customWidth="1"/>
    <col min="3" max="3" width="12.5703125" style="3" customWidth="1"/>
    <col min="4" max="4" width="32.7109375" style="1" customWidth="1"/>
    <col min="5" max="5" width="0.28515625" style="1" customWidth="1"/>
    <col min="6" max="6" width="0.140625" style="54" customWidth="1"/>
    <col min="7" max="17" width="0.140625" style="52" customWidth="1"/>
    <col min="18" max="18" width="11.140625" style="54" bestFit="1" customWidth="1"/>
    <col min="19" max="19" width="11.140625" style="52" customWidth="1"/>
    <col min="20" max="22" width="10.42578125" style="52" customWidth="1"/>
    <col min="23" max="23" width="10.85546875" style="52" customWidth="1"/>
    <col min="24" max="29" width="10.42578125" style="52" customWidth="1"/>
    <col min="30" max="30" width="41.7109375" style="273" customWidth="1"/>
    <col min="31" max="31" width="63.42578125" style="1" customWidth="1"/>
    <col min="32" max="16384" width="9.140625" style="1"/>
  </cols>
  <sheetData>
    <row r="1" spans="1:35" ht="91.5" customHeight="1">
      <c r="A1" s="579" t="s">
        <v>18</v>
      </c>
      <c r="B1" s="579" t="s">
        <v>17</v>
      </c>
      <c r="C1" s="579" t="s">
        <v>7</v>
      </c>
      <c r="D1" s="581" t="s">
        <v>11</v>
      </c>
      <c r="E1" s="599" t="s">
        <v>1</v>
      </c>
      <c r="F1" s="600"/>
      <c r="G1" s="600"/>
      <c r="H1" s="600"/>
      <c r="I1" s="600"/>
      <c r="J1" s="600"/>
      <c r="K1" s="600"/>
      <c r="L1" s="600"/>
      <c r="M1" s="600"/>
      <c r="N1" s="600"/>
      <c r="O1" s="600"/>
      <c r="P1" s="600"/>
      <c r="Q1" s="600"/>
      <c r="R1" s="600"/>
      <c r="S1" s="600"/>
      <c r="T1" s="600"/>
      <c r="U1" s="600"/>
      <c r="V1" s="600"/>
      <c r="W1" s="600"/>
      <c r="X1" s="600"/>
      <c r="Y1" s="600"/>
      <c r="Z1" s="600"/>
      <c r="AA1" s="600"/>
      <c r="AB1" s="600"/>
      <c r="AC1" s="601"/>
      <c r="AD1" s="595" t="s">
        <v>75</v>
      </c>
      <c r="AE1" s="588" t="s">
        <v>144</v>
      </c>
    </row>
    <row r="2" spans="1:35" ht="28.5" customHeight="1">
      <c r="A2" s="598"/>
      <c r="B2" s="580"/>
      <c r="C2" s="598"/>
      <c r="D2" s="580"/>
      <c r="E2" s="393" t="s">
        <v>39</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596"/>
      <c r="AE2" s="589"/>
    </row>
    <row r="3" spans="1:35" ht="56.25" customHeight="1">
      <c r="A3" s="542" t="s">
        <v>158</v>
      </c>
      <c r="B3" s="543"/>
      <c r="C3" s="543"/>
      <c r="D3" s="543"/>
      <c r="E3" s="543"/>
      <c r="F3" s="543"/>
      <c r="G3" s="543"/>
      <c r="H3" s="543"/>
      <c r="I3" s="543"/>
      <c r="J3" s="543"/>
      <c r="K3" s="543"/>
      <c r="L3" s="543"/>
      <c r="M3" s="543"/>
      <c r="N3" s="543"/>
      <c r="O3" s="543"/>
      <c r="P3" s="543"/>
      <c r="Q3" s="543"/>
      <c r="R3" s="543"/>
      <c r="S3" s="543"/>
      <c r="T3" s="543"/>
      <c r="U3" s="543"/>
      <c r="V3" s="543"/>
      <c r="W3" s="543"/>
      <c r="X3" s="543"/>
      <c r="Y3" s="543"/>
      <c r="Z3" s="543"/>
      <c r="AA3" s="543"/>
      <c r="AB3" s="543"/>
      <c r="AC3" s="543"/>
      <c r="AD3" s="543"/>
      <c r="AE3" s="544"/>
    </row>
    <row r="4" spans="1:35" ht="52.5" customHeight="1">
      <c r="A4" s="573">
        <v>1.1000000000000001</v>
      </c>
      <c r="B4" s="549" t="s">
        <v>176</v>
      </c>
      <c r="C4" s="567" t="s">
        <v>29</v>
      </c>
      <c r="D4" s="561" t="s">
        <v>13</v>
      </c>
      <c r="E4" s="352" t="s">
        <v>40</v>
      </c>
      <c r="F4" s="381"/>
      <c r="G4" s="381"/>
      <c r="H4" s="381"/>
      <c r="I4" s="381"/>
      <c r="J4" s="381"/>
      <c r="K4" s="381"/>
      <c r="L4" s="381"/>
      <c r="M4" s="381"/>
      <c r="N4" s="381"/>
      <c r="O4" s="381"/>
      <c r="P4" s="381"/>
      <c r="Q4" s="381"/>
      <c r="R4" s="301">
        <v>0.8</v>
      </c>
      <c r="S4" s="301">
        <v>1</v>
      </c>
      <c r="T4" s="301">
        <v>1</v>
      </c>
      <c r="U4" s="301">
        <v>1</v>
      </c>
      <c r="V4" s="301">
        <v>1</v>
      </c>
      <c r="W4" s="301">
        <v>1</v>
      </c>
      <c r="X4" s="301">
        <v>1</v>
      </c>
      <c r="Y4" s="301">
        <v>1</v>
      </c>
      <c r="Z4" s="301">
        <v>1</v>
      </c>
      <c r="AA4" s="301">
        <v>0.83299999999999996</v>
      </c>
      <c r="AB4" s="301"/>
      <c r="AC4" s="301"/>
      <c r="AD4" s="570" t="s">
        <v>232</v>
      </c>
      <c r="AE4" s="548"/>
    </row>
    <row r="5" spans="1:35" ht="1.5" customHeight="1">
      <c r="A5" s="552"/>
      <c r="B5" s="550"/>
      <c r="C5" s="568"/>
      <c r="D5" s="562"/>
      <c r="E5" s="352" t="s">
        <v>86</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571"/>
      <c r="AE5" s="548"/>
    </row>
    <row r="6" spans="1:35" ht="1.5" customHeight="1">
      <c r="A6" s="552"/>
      <c r="B6" s="550"/>
      <c r="C6" s="568"/>
      <c r="D6" s="562"/>
      <c r="E6" s="352" t="s">
        <v>87</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571"/>
      <c r="AE6" s="548"/>
    </row>
    <row r="7" spans="1:35" ht="54.75" customHeight="1">
      <c r="A7" s="553"/>
      <c r="B7" s="566"/>
      <c r="C7" s="569"/>
      <c r="D7" s="563"/>
      <c r="E7" s="349" t="s">
        <v>163</v>
      </c>
      <c r="F7" s="382"/>
      <c r="G7" s="382"/>
      <c r="H7" s="382"/>
      <c r="I7" s="382"/>
      <c r="J7" s="382"/>
      <c r="K7" s="382"/>
      <c r="L7" s="382"/>
      <c r="M7" s="382"/>
      <c r="N7" s="382"/>
      <c r="O7" s="382"/>
      <c r="P7" s="382"/>
      <c r="Q7" s="382"/>
      <c r="R7" s="183"/>
      <c r="S7" s="183"/>
      <c r="T7" s="183"/>
      <c r="U7" s="183"/>
      <c r="V7" s="183"/>
      <c r="W7" s="183"/>
      <c r="X7" s="183"/>
      <c r="Y7" s="183"/>
      <c r="Z7" s="183"/>
      <c r="AA7" s="183"/>
      <c r="AB7" s="350"/>
      <c r="AC7" s="350"/>
      <c r="AD7" s="572"/>
      <c r="AE7" s="548"/>
      <c r="AI7" s="226" t="s">
        <v>16</v>
      </c>
    </row>
    <row r="8" spans="1:35" ht="26.25" customHeight="1">
      <c r="A8" s="591">
        <v>1.2</v>
      </c>
      <c r="B8" s="551" t="s">
        <v>190</v>
      </c>
      <c r="C8" s="568" t="s">
        <v>172</v>
      </c>
      <c r="D8" s="578" t="s">
        <v>13</v>
      </c>
      <c r="E8" s="55" t="s">
        <v>40</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44">
        <f t="shared" ref="S8:U8" si="1">S9/S10</f>
        <v>5.8694057226705795E-4</v>
      </c>
      <c r="T8" s="44">
        <f t="shared" si="1"/>
        <v>1.4461315979754158E-4</v>
      </c>
      <c r="U8" s="44">
        <f t="shared" si="1"/>
        <v>4.7908016608112422E-4</v>
      </c>
      <c r="V8" s="44">
        <v>0</v>
      </c>
      <c r="W8" s="44">
        <f>W9/W10</f>
        <v>1.5206812652068127E-4</v>
      </c>
      <c r="X8" s="378">
        <f>X9/X10</f>
        <v>2.7979854504756578E-4</v>
      </c>
      <c r="Y8" s="378">
        <f>Y9/Y10</f>
        <v>5.2493438320209973E-4</v>
      </c>
      <c r="Z8" s="378">
        <f>Z9/Z10</f>
        <v>4.5578851412944393E-4</v>
      </c>
      <c r="AA8" s="378">
        <f>AA9/AA10</f>
        <v>4.104528663291832E-4</v>
      </c>
      <c r="AB8" s="378"/>
      <c r="AC8" s="378"/>
      <c r="AD8" s="577" t="s">
        <v>266</v>
      </c>
      <c r="AE8" s="545"/>
    </row>
    <row r="9" spans="1:35" ht="15.75" customHeight="1">
      <c r="A9" s="591"/>
      <c r="B9" s="551"/>
      <c r="C9" s="568"/>
      <c r="D9" s="578"/>
      <c r="E9" s="56"/>
      <c r="F9" s="171">
        <v>4</v>
      </c>
      <c r="G9" s="342">
        <v>5</v>
      </c>
      <c r="H9" s="304">
        <v>3</v>
      </c>
      <c r="I9" s="342">
        <v>1</v>
      </c>
      <c r="J9" s="22" t="s">
        <v>136</v>
      </c>
      <c r="K9" s="21" t="s">
        <v>138</v>
      </c>
      <c r="L9" s="22" t="s">
        <v>138</v>
      </c>
      <c r="M9" s="21" t="s">
        <v>139</v>
      </c>
      <c r="N9" s="22" t="s">
        <v>140</v>
      </c>
      <c r="O9" s="21" t="s">
        <v>139</v>
      </c>
      <c r="P9" s="22" t="s">
        <v>83</v>
      </c>
      <c r="Q9" s="21" t="s">
        <v>83</v>
      </c>
      <c r="R9" s="423">
        <v>3</v>
      </c>
      <c r="S9" s="424">
        <v>4</v>
      </c>
      <c r="T9" s="425">
        <v>1</v>
      </c>
      <c r="U9" s="424">
        <v>3</v>
      </c>
      <c r="V9" s="426" t="s">
        <v>134</v>
      </c>
      <c r="W9" s="427" t="s">
        <v>83</v>
      </c>
      <c r="X9" s="426" t="s">
        <v>138</v>
      </c>
      <c r="Y9" s="427" t="s">
        <v>196</v>
      </c>
      <c r="Z9" s="426" t="s">
        <v>197</v>
      </c>
      <c r="AA9" s="427" t="s">
        <v>197</v>
      </c>
      <c r="AB9" s="426"/>
      <c r="AC9" s="427"/>
      <c r="AD9" s="575"/>
      <c r="AE9" s="545"/>
    </row>
    <row r="10" spans="1:35" ht="1.5" customHeight="1">
      <c r="A10" s="591"/>
      <c r="B10" s="551"/>
      <c r="C10" s="568"/>
      <c r="D10" s="578"/>
      <c r="E10" s="279" t="s">
        <v>104</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84" t="s">
        <v>162</v>
      </c>
      <c r="R10" s="147">
        <f>1714+1768+1783</f>
        <v>5265</v>
      </c>
      <c r="S10" s="147">
        <f>2106+2412+2297</f>
        <v>6815</v>
      </c>
      <c r="T10" s="147">
        <f>2124+2418+2373</f>
        <v>6915</v>
      </c>
      <c r="U10" s="147">
        <f>1935+2179+2148</f>
        <v>6262</v>
      </c>
      <c r="V10" s="147">
        <f>2315+2641+2415</f>
        <v>7371</v>
      </c>
      <c r="W10" s="147">
        <f>2003+2474+2099</f>
        <v>6576</v>
      </c>
      <c r="X10" s="147">
        <f>2235+2727+2186</f>
        <v>7148</v>
      </c>
      <c r="Y10" s="147">
        <f>2464+2804+2352</f>
        <v>7620</v>
      </c>
      <c r="Z10" s="147">
        <f>1864+2708+2010</f>
        <v>6582</v>
      </c>
      <c r="AA10" s="147">
        <f>2248+2295+2766</f>
        <v>7309</v>
      </c>
      <c r="AB10" s="147"/>
      <c r="AC10" s="284"/>
      <c r="AD10" s="575"/>
      <c r="AE10" s="545"/>
    </row>
    <row r="11" spans="1:35" ht="1.5" customHeight="1">
      <c r="A11" s="591"/>
      <c r="B11" s="551"/>
      <c r="C11" s="568"/>
      <c r="D11" s="578"/>
      <c r="E11" s="56" t="s">
        <v>43</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575"/>
      <c r="AE11" s="545"/>
    </row>
    <row r="12" spans="1:35" ht="1.5" customHeight="1">
      <c r="A12" s="591"/>
      <c r="B12" s="551"/>
      <c r="C12" s="568"/>
      <c r="D12" s="578"/>
      <c r="E12" s="56" t="s">
        <v>44</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575"/>
      <c r="AE12" s="545"/>
    </row>
    <row r="13" spans="1:35" ht="53.25" customHeight="1">
      <c r="A13" s="592"/>
      <c r="B13" s="564"/>
      <c r="C13" s="574"/>
      <c r="D13" s="563"/>
      <c r="E13" s="349" t="s">
        <v>163</v>
      </c>
      <c r="F13" s="183"/>
      <c r="G13" s="283"/>
      <c r="H13" s="183"/>
      <c r="I13" s="183"/>
      <c r="J13" s="182"/>
      <c r="K13" s="183"/>
      <c r="L13" s="183"/>
      <c r="M13" s="283"/>
      <c r="N13" s="182"/>
      <c r="O13" s="283"/>
      <c r="P13" s="183"/>
      <c r="Q13" s="183"/>
      <c r="R13" s="183"/>
      <c r="S13" s="183"/>
      <c r="T13" s="183"/>
      <c r="U13" s="183"/>
      <c r="V13" s="183"/>
      <c r="W13" s="183"/>
      <c r="X13" s="183"/>
      <c r="Y13" s="183"/>
      <c r="Z13" s="183"/>
      <c r="AA13" s="183"/>
      <c r="AB13" s="343"/>
      <c r="AC13" s="343"/>
      <c r="AD13" s="576"/>
      <c r="AE13" s="548"/>
    </row>
    <row r="14" spans="1:35" ht="27" customHeight="1">
      <c r="A14" s="573">
        <v>1.3</v>
      </c>
      <c r="B14" s="549" t="s">
        <v>185</v>
      </c>
      <c r="C14" s="567" t="s">
        <v>171</v>
      </c>
      <c r="D14" s="561" t="s">
        <v>13</v>
      </c>
      <c r="E14" s="375" t="s">
        <v>40</v>
      </c>
      <c r="F14" s="383"/>
      <c r="G14" s="383"/>
      <c r="H14" s="384">
        <v>6</v>
      </c>
      <c r="I14" s="383"/>
      <c r="J14" s="383"/>
      <c r="K14" s="384">
        <v>7</v>
      </c>
      <c r="L14" s="383"/>
      <c r="M14" s="383"/>
      <c r="N14" s="384">
        <v>5</v>
      </c>
      <c r="O14" s="383"/>
      <c r="P14" s="383"/>
      <c r="Q14" s="384">
        <v>3</v>
      </c>
      <c r="R14" s="400"/>
      <c r="S14" s="400"/>
      <c r="T14" s="384">
        <v>5</v>
      </c>
      <c r="U14" s="400"/>
      <c r="V14" s="400"/>
      <c r="W14" s="384">
        <v>1</v>
      </c>
      <c r="X14" s="400"/>
      <c r="Y14" s="400"/>
      <c r="Z14" s="384">
        <v>5</v>
      </c>
      <c r="AA14" s="400"/>
      <c r="AB14" s="400"/>
      <c r="AC14" s="384"/>
      <c r="AD14" s="570" t="s">
        <v>198</v>
      </c>
      <c r="AE14" s="548"/>
    </row>
    <row r="15" spans="1:35" ht="16.5" customHeight="1">
      <c r="A15" s="552"/>
      <c r="B15" s="550"/>
      <c r="C15" s="568"/>
      <c r="D15" s="562"/>
      <c r="E15" s="377"/>
      <c r="F15" s="385"/>
      <c r="G15" s="386"/>
      <c r="H15" s="387">
        <v>0.5</v>
      </c>
      <c r="I15" s="386"/>
      <c r="J15" s="388"/>
      <c r="K15" s="389">
        <v>0.57999999999999996</v>
      </c>
      <c r="L15" s="386"/>
      <c r="M15" s="388"/>
      <c r="N15" s="390">
        <v>0.33</v>
      </c>
      <c r="O15" s="388"/>
      <c r="P15" s="385"/>
      <c r="Q15" s="390">
        <v>0.38</v>
      </c>
      <c r="R15" s="401"/>
      <c r="S15" s="402"/>
      <c r="T15" s="387">
        <f>5/8</f>
        <v>0.625</v>
      </c>
      <c r="U15" s="402"/>
      <c r="V15" s="404"/>
      <c r="W15" s="389">
        <v>0.25</v>
      </c>
      <c r="X15" s="402"/>
      <c r="Y15" s="404"/>
      <c r="Z15" s="390">
        <v>0.55000000000000004</v>
      </c>
      <c r="AA15" s="404"/>
      <c r="AB15" s="401"/>
      <c r="AC15" s="390"/>
      <c r="AD15" s="575"/>
      <c r="AE15" s="548"/>
    </row>
    <row r="16" spans="1:35" ht="1.5" customHeight="1">
      <c r="A16" s="552"/>
      <c r="B16" s="550"/>
      <c r="C16" s="568"/>
      <c r="D16" s="562"/>
      <c r="E16" s="377" t="s">
        <v>86</v>
      </c>
      <c r="F16" s="391">
        <v>4.375</v>
      </c>
      <c r="G16" s="391">
        <v>4.375</v>
      </c>
      <c r="H16" s="391">
        <v>4.375</v>
      </c>
      <c r="I16" s="391">
        <v>4.375</v>
      </c>
      <c r="J16" s="391">
        <v>4.375</v>
      </c>
      <c r="K16" s="391">
        <v>4.375</v>
      </c>
      <c r="L16" s="391">
        <v>4.375</v>
      </c>
      <c r="M16" s="391">
        <v>4.375</v>
      </c>
      <c r="N16" s="391">
        <v>4.375</v>
      </c>
      <c r="O16" s="391">
        <v>4.375</v>
      </c>
      <c r="P16" s="391">
        <v>4.375</v>
      </c>
      <c r="Q16" s="391">
        <v>4.375</v>
      </c>
      <c r="R16" s="403">
        <v>4.375</v>
      </c>
      <c r="S16" s="403">
        <v>4.375</v>
      </c>
      <c r="T16" s="391">
        <v>4.375</v>
      </c>
      <c r="U16" s="403">
        <v>4.375</v>
      </c>
      <c r="V16" s="403">
        <v>4.375</v>
      </c>
      <c r="W16" s="391">
        <v>4.375</v>
      </c>
      <c r="X16" s="403">
        <v>4.375</v>
      </c>
      <c r="Y16" s="403">
        <v>4.375</v>
      </c>
      <c r="Z16" s="391">
        <v>4.375</v>
      </c>
      <c r="AA16" s="403">
        <v>4.375</v>
      </c>
      <c r="AB16" s="403">
        <v>4.375</v>
      </c>
      <c r="AC16" s="391">
        <v>4.375</v>
      </c>
      <c r="AD16" s="575"/>
      <c r="AE16" s="548"/>
    </row>
    <row r="17" spans="1:35" ht="1.5" customHeight="1">
      <c r="A17" s="552"/>
      <c r="B17" s="550"/>
      <c r="C17" s="568"/>
      <c r="D17" s="562"/>
      <c r="E17" s="377" t="s">
        <v>87</v>
      </c>
      <c r="F17" s="391">
        <v>5.605753</v>
      </c>
      <c r="G17" s="391">
        <v>5.605753</v>
      </c>
      <c r="H17" s="391">
        <v>5.605753</v>
      </c>
      <c r="I17" s="391">
        <v>5.605753</v>
      </c>
      <c r="J17" s="391">
        <v>5.605753</v>
      </c>
      <c r="K17" s="391">
        <v>5.605753</v>
      </c>
      <c r="L17" s="391">
        <v>5.605753</v>
      </c>
      <c r="M17" s="391">
        <v>5.605753</v>
      </c>
      <c r="N17" s="391">
        <v>5.605753</v>
      </c>
      <c r="O17" s="391">
        <v>5.605753</v>
      </c>
      <c r="P17" s="391">
        <v>5.605753</v>
      </c>
      <c r="Q17" s="391">
        <v>5.605753</v>
      </c>
      <c r="R17" s="403">
        <v>5.605753</v>
      </c>
      <c r="S17" s="403">
        <v>5.605753</v>
      </c>
      <c r="T17" s="391">
        <v>5.605753</v>
      </c>
      <c r="U17" s="403">
        <v>5.605753</v>
      </c>
      <c r="V17" s="403">
        <v>5.605753</v>
      </c>
      <c r="W17" s="391">
        <v>5.605753</v>
      </c>
      <c r="X17" s="403">
        <v>5.605753</v>
      </c>
      <c r="Y17" s="403">
        <v>5.605753</v>
      </c>
      <c r="Z17" s="391">
        <v>5.605753</v>
      </c>
      <c r="AA17" s="403">
        <v>5.605753</v>
      </c>
      <c r="AB17" s="403">
        <v>5.605753</v>
      </c>
      <c r="AC17" s="391">
        <v>5.605753</v>
      </c>
      <c r="AD17" s="575"/>
      <c r="AE17" s="548"/>
    </row>
    <row r="18" spans="1:35" ht="53.25" customHeight="1">
      <c r="A18" s="553"/>
      <c r="B18" s="566"/>
      <c r="C18" s="574"/>
      <c r="D18" s="563"/>
      <c r="E18" s="376" t="s">
        <v>163</v>
      </c>
      <c r="F18" s="392"/>
      <c r="G18" s="392"/>
      <c r="H18" s="182"/>
      <c r="I18" s="392"/>
      <c r="J18" s="392"/>
      <c r="K18" s="182"/>
      <c r="L18" s="392"/>
      <c r="M18" s="392"/>
      <c r="N18" s="283"/>
      <c r="O18" s="392"/>
      <c r="P18" s="392"/>
      <c r="Q18" s="183"/>
      <c r="R18" s="392"/>
      <c r="S18" s="392"/>
      <c r="T18" s="283"/>
      <c r="U18" s="392"/>
      <c r="V18" s="392"/>
      <c r="W18" s="183"/>
      <c r="X18" s="392"/>
      <c r="Y18" s="392"/>
      <c r="Z18" s="283"/>
      <c r="AA18" s="392"/>
      <c r="AB18" s="392"/>
      <c r="AC18" s="350"/>
      <c r="AD18" s="576"/>
      <c r="AE18" s="548"/>
      <c r="AI18" s="226" t="s">
        <v>16</v>
      </c>
    </row>
    <row r="19" spans="1:35" ht="53.25" customHeight="1">
      <c r="A19" s="573">
        <v>1.4</v>
      </c>
      <c r="B19" s="549" t="s">
        <v>184</v>
      </c>
      <c r="C19" s="567" t="s">
        <v>29</v>
      </c>
      <c r="D19" s="561" t="s">
        <v>13</v>
      </c>
      <c r="E19" s="56" t="s">
        <v>40</v>
      </c>
      <c r="F19" s="172">
        <v>1</v>
      </c>
      <c r="G19" s="172">
        <v>0.8</v>
      </c>
      <c r="H19" s="172">
        <v>0.66</v>
      </c>
      <c r="I19" s="172">
        <v>1</v>
      </c>
      <c r="J19" s="213">
        <v>0.56999999999999995</v>
      </c>
      <c r="K19" s="172">
        <v>1</v>
      </c>
      <c r="L19" s="172">
        <v>1</v>
      </c>
      <c r="M19" s="14">
        <v>0</v>
      </c>
      <c r="N19" s="14">
        <v>0.25</v>
      </c>
      <c r="O19" s="14">
        <v>0.5</v>
      </c>
      <c r="P19" s="14">
        <v>0</v>
      </c>
      <c r="Q19" s="14">
        <v>0</v>
      </c>
      <c r="R19" s="172">
        <v>0.33</v>
      </c>
      <c r="S19" s="172">
        <v>0.33</v>
      </c>
      <c r="T19" s="172">
        <v>1</v>
      </c>
      <c r="U19" s="172">
        <v>1</v>
      </c>
      <c r="V19" s="440" t="s">
        <v>195</v>
      </c>
      <c r="W19" s="172">
        <v>1</v>
      </c>
      <c r="X19" s="172">
        <v>1</v>
      </c>
      <c r="Y19" s="14">
        <v>1</v>
      </c>
      <c r="Z19" s="14">
        <v>0.66</v>
      </c>
      <c r="AA19" s="14">
        <v>1</v>
      </c>
      <c r="AB19" s="14"/>
      <c r="AC19" s="14"/>
      <c r="AD19" s="570" t="s">
        <v>233</v>
      </c>
      <c r="AE19" s="548"/>
      <c r="AF19" s="226"/>
    </row>
    <row r="20" spans="1:35" ht="1.5" customHeight="1">
      <c r="A20" s="552"/>
      <c r="B20" s="550"/>
      <c r="C20" s="568"/>
      <c r="D20" s="562"/>
      <c r="E20" s="224" t="s">
        <v>86</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571"/>
      <c r="AE20" s="548"/>
    </row>
    <row r="21" spans="1:35" ht="1.5" customHeight="1">
      <c r="A21" s="552"/>
      <c r="B21" s="550"/>
      <c r="C21" s="568"/>
      <c r="D21" s="562"/>
      <c r="E21" s="224" t="s">
        <v>87</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571"/>
      <c r="AE21" s="548"/>
    </row>
    <row r="22" spans="1:35" ht="53.25" customHeight="1">
      <c r="A22" s="553"/>
      <c r="B22" s="566"/>
      <c r="C22" s="569"/>
      <c r="D22" s="563"/>
      <c r="E22" s="349" t="s">
        <v>163</v>
      </c>
      <c r="F22" s="183"/>
      <c r="G22" s="183"/>
      <c r="H22" s="283"/>
      <c r="I22" s="183"/>
      <c r="J22" s="182"/>
      <c r="K22" s="183"/>
      <c r="L22" s="183"/>
      <c r="M22" s="182"/>
      <c r="N22" s="182"/>
      <c r="O22" s="182"/>
      <c r="P22" s="182"/>
      <c r="Q22" s="182"/>
      <c r="R22" s="182"/>
      <c r="S22" s="182"/>
      <c r="T22" s="183"/>
      <c r="U22" s="183"/>
      <c r="V22" s="439" t="s">
        <v>194</v>
      </c>
      <c r="W22" s="183"/>
      <c r="X22" s="183"/>
      <c r="Y22" s="183"/>
      <c r="Z22" s="283"/>
      <c r="AA22" s="183"/>
      <c r="AB22" s="343"/>
      <c r="AC22" s="343"/>
      <c r="AD22" s="572"/>
      <c r="AE22" s="548"/>
      <c r="AI22" s="226" t="s">
        <v>16</v>
      </c>
    </row>
    <row r="23" spans="1:35" ht="26.25" customHeight="1">
      <c r="A23" s="590">
        <v>1.5</v>
      </c>
      <c r="B23" s="593" t="s">
        <v>186</v>
      </c>
      <c r="C23" s="567" t="s">
        <v>183</v>
      </c>
      <c r="D23" s="561" t="s">
        <v>22</v>
      </c>
      <c r="E23" s="56" t="s">
        <v>40</v>
      </c>
      <c r="F23" s="417"/>
      <c r="G23" s="417"/>
      <c r="H23" s="407">
        <f>H25/SUM(F26:H26)</f>
        <v>5.2977325704598435E-5</v>
      </c>
      <c r="I23" s="417"/>
      <c r="J23" s="417"/>
      <c r="K23" s="407">
        <f>K25/SUM(I26:K26)</f>
        <v>1.5862944162436547E-4</v>
      </c>
      <c r="L23" s="417"/>
      <c r="M23" s="417"/>
      <c r="N23" s="407">
        <f>N25/SUM(L26:N26)</f>
        <v>1.593540847763731E-4</v>
      </c>
      <c r="O23" s="417"/>
      <c r="P23" s="417"/>
      <c r="Q23" s="407">
        <f>Q25/SUM(O26:Q26)</f>
        <v>1.6000853378846872E-4</v>
      </c>
      <c r="R23" s="417"/>
      <c r="S23" s="417"/>
      <c r="T23" s="378">
        <f>T25/SUM(R26:T26)</f>
        <v>2.5744167337087692E-4</v>
      </c>
      <c r="U23" s="411"/>
      <c r="V23" s="411"/>
      <c r="W23" s="378">
        <f>W25/SUM(U26:W26)</f>
        <v>1.1819632409432067E-4</v>
      </c>
      <c r="X23" s="411"/>
      <c r="Y23" s="411"/>
      <c r="Z23" s="44">
        <f>Z25/Z26</f>
        <v>1.405152224824356E-4</v>
      </c>
      <c r="AA23" s="411"/>
      <c r="AB23" s="411"/>
      <c r="AC23" s="360"/>
      <c r="AD23" s="577" t="s">
        <v>201</v>
      </c>
      <c r="AE23" s="548"/>
    </row>
    <row r="24" spans="1:35" ht="0.75" customHeight="1">
      <c r="A24" s="591"/>
      <c r="B24" s="551"/>
      <c r="C24" s="568"/>
      <c r="D24" s="562"/>
      <c r="E24" s="414" t="s">
        <v>181</v>
      </c>
      <c r="F24" s="418">
        <v>0</v>
      </c>
      <c r="G24" s="418">
        <v>0</v>
      </c>
      <c r="H24" s="408">
        <v>1</v>
      </c>
      <c r="I24" s="418">
        <v>1</v>
      </c>
      <c r="J24" s="418">
        <v>2</v>
      </c>
      <c r="K24" s="408">
        <v>0</v>
      </c>
      <c r="L24" s="418">
        <v>2</v>
      </c>
      <c r="M24" s="418">
        <v>0</v>
      </c>
      <c r="N24" s="408">
        <v>1</v>
      </c>
      <c r="O24" s="418">
        <v>2</v>
      </c>
      <c r="P24" s="418">
        <v>0</v>
      </c>
      <c r="Q24" s="408">
        <v>1</v>
      </c>
      <c r="R24" s="418">
        <v>4</v>
      </c>
      <c r="S24" s="418">
        <v>1</v>
      </c>
      <c r="T24" s="432"/>
      <c r="U24" s="416"/>
      <c r="V24" s="416"/>
      <c r="W24" s="415"/>
      <c r="X24" s="416"/>
      <c r="Y24" s="416"/>
      <c r="Z24" s="415"/>
      <c r="AA24" s="416"/>
      <c r="AB24" s="416"/>
      <c r="AC24" s="415"/>
      <c r="AD24" s="575"/>
      <c r="AE24" s="548"/>
    </row>
    <row r="25" spans="1:35" ht="15.75" customHeight="1">
      <c r="A25" s="591"/>
      <c r="B25" s="551"/>
      <c r="C25" s="568"/>
      <c r="D25" s="562"/>
      <c r="E25" s="414" t="s">
        <v>182</v>
      </c>
      <c r="F25" s="419"/>
      <c r="G25" s="419"/>
      <c r="H25" s="409">
        <f>SUM(F24:H24)</f>
        <v>1</v>
      </c>
      <c r="I25" s="419"/>
      <c r="J25" s="419"/>
      <c r="K25" s="409">
        <f>SUM(I24:K24)</f>
        <v>3</v>
      </c>
      <c r="L25" s="419"/>
      <c r="M25" s="419"/>
      <c r="N25" s="409">
        <f>SUM(L24:N24)</f>
        <v>3</v>
      </c>
      <c r="O25" s="419"/>
      <c r="P25" s="419"/>
      <c r="Q25" s="409">
        <f>SUM(O24:Q24)</f>
        <v>3</v>
      </c>
      <c r="R25" s="419"/>
      <c r="S25" s="419"/>
      <c r="T25" s="438">
        <v>8</v>
      </c>
      <c r="U25" s="410"/>
      <c r="V25" s="410"/>
      <c r="W25" s="409">
        <v>4</v>
      </c>
      <c r="X25" s="410"/>
      <c r="Y25" s="410"/>
      <c r="Z25" s="409">
        <v>3</v>
      </c>
      <c r="AA25" s="410"/>
      <c r="AB25" s="410"/>
      <c r="AC25" s="409"/>
      <c r="AD25" s="575"/>
      <c r="AE25" s="548"/>
    </row>
    <row r="26" spans="1:35" ht="0.75" customHeight="1">
      <c r="A26" s="591"/>
      <c r="B26" s="551"/>
      <c r="C26" s="568"/>
      <c r="D26" s="562"/>
      <c r="E26" s="279" t="s">
        <v>104</v>
      </c>
      <c r="F26" s="171">
        <v>6073</v>
      </c>
      <c r="G26" s="171">
        <f>2063+2143+2206</f>
        <v>6412</v>
      </c>
      <c r="H26" s="147">
        <f>2137+2141+2113</f>
        <v>6391</v>
      </c>
      <c r="I26" s="147">
        <f>1952+1920+1915</f>
        <v>5787</v>
      </c>
      <c r="J26" s="147">
        <v>6908</v>
      </c>
      <c r="K26" s="147">
        <v>6217</v>
      </c>
      <c r="L26" s="147">
        <f>L10</f>
        <v>6069</v>
      </c>
      <c r="M26" s="147">
        <f t="shared" ref="M26:P26" si="2">M10</f>
        <v>6826</v>
      </c>
      <c r="N26" s="147">
        <f t="shared" si="2"/>
        <v>5931</v>
      </c>
      <c r="O26" s="147">
        <f t="shared" si="2"/>
        <v>6186</v>
      </c>
      <c r="P26" s="147">
        <f t="shared" si="2"/>
        <v>5899</v>
      </c>
      <c r="Q26" s="147">
        <v>6664</v>
      </c>
      <c r="R26" s="171">
        <f>R10</f>
        <v>5265</v>
      </c>
      <c r="S26" s="171">
        <f t="shared" ref="S26:AC26" si="3">S10</f>
        <v>6815</v>
      </c>
      <c r="T26" s="171">
        <f>T10+S10+R10</f>
        <v>18995</v>
      </c>
      <c r="U26" s="171">
        <f t="shared" si="3"/>
        <v>6262</v>
      </c>
      <c r="V26" s="171">
        <f t="shared" si="3"/>
        <v>7371</v>
      </c>
      <c r="W26" s="171">
        <f>W10+U10+V10</f>
        <v>20209</v>
      </c>
      <c r="X26" s="171">
        <f t="shared" si="3"/>
        <v>7148</v>
      </c>
      <c r="Y26" s="171">
        <f t="shared" si="3"/>
        <v>7620</v>
      </c>
      <c r="Z26" s="171">
        <f>Z10+Y10+X10</f>
        <v>21350</v>
      </c>
      <c r="AA26" s="171">
        <f t="shared" si="3"/>
        <v>7309</v>
      </c>
      <c r="AB26" s="171">
        <f t="shared" si="3"/>
        <v>0</v>
      </c>
      <c r="AC26" s="171">
        <f t="shared" si="3"/>
        <v>0</v>
      </c>
      <c r="AD26" s="575"/>
      <c r="AE26" s="548"/>
    </row>
    <row r="27" spans="1:35" ht="1.5" customHeight="1">
      <c r="A27" s="591"/>
      <c r="B27" s="551"/>
      <c r="C27" s="568"/>
      <c r="D27" s="562"/>
      <c r="E27" s="56" t="s">
        <v>43</v>
      </c>
      <c r="F27" s="407">
        <v>2.0000000000000001E-4</v>
      </c>
      <c r="G27" s="407">
        <v>2.0000000000000001E-4</v>
      </c>
      <c r="H27" s="407">
        <v>2.0000000000000001E-4</v>
      </c>
      <c r="I27" s="407">
        <v>2.0000000000000001E-4</v>
      </c>
      <c r="J27" s="407">
        <v>2.0000000000000001E-4</v>
      </c>
      <c r="K27" s="407">
        <v>2.0000000000000001E-4</v>
      </c>
      <c r="L27" s="407">
        <v>2.0000000000000001E-4</v>
      </c>
      <c r="M27" s="407">
        <v>2.0000000000000001E-4</v>
      </c>
      <c r="N27" s="407">
        <v>2.0000000000000001E-4</v>
      </c>
      <c r="O27" s="407">
        <v>2.0000000000000001E-4</v>
      </c>
      <c r="P27" s="407">
        <v>2.0000000000000001E-4</v>
      </c>
      <c r="Q27" s="407">
        <v>2.0000000000000001E-4</v>
      </c>
      <c r="R27" s="407">
        <v>2.0000000000000001E-4</v>
      </c>
      <c r="S27" s="407">
        <v>2.0000000000000001E-4</v>
      </c>
      <c r="T27" s="407">
        <v>2.0000000000000001E-4</v>
      </c>
      <c r="U27" s="407">
        <v>2.0000000000000001E-4</v>
      </c>
      <c r="V27" s="407">
        <v>2.0000000000000001E-4</v>
      </c>
      <c r="W27" s="407">
        <v>2.0000000000000001E-4</v>
      </c>
      <c r="X27" s="407">
        <v>2.0000000000000001E-4</v>
      </c>
      <c r="Y27" s="407">
        <v>2.0000000000000001E-4</v>
      </c>
      <c r="Z27" s="407">
        <v>2.0000000000000001E-4</v>
      </c>
      <c r="AA27" s="407">
        <v>2.0000000000000001E-4</v>
      </c>
      <c r="AB27" s="407">
        <v>2.0000000000000001E-4</v>
      </c>
      <c r="AC27" s="407">
        <v>2.0000000000000001E-4</v>
      </c>
      <c r="AD27" s="575"/>
      <c r="AE27" s="548"/>
    </row>
    <row r="28" spans="1:35" ht="1.5" customHeight="1">
      <c r="A28" s="591"/>
      <c r="B28" s="551"/>
      <c r="C28" s="568"/>
      <c r="D28" s="562"/>
      <c r="E28" s="56" t="s">
        <v>44</v>
      </c>
      <c r="F28" s="407">
        <v>4.0000000000000002E-4</v>
      </c>
      <c r="G28" s="407">
        <v>4.0000000000000002E-4</v>
      </c>
      <c r="H28" s="407">
        <v>4.0000000000000002E-4</v>
      </c>
      <c r="I28" s="407">
        <v>4.0000000000000002E-4</v>
      </c>
      <c r="J28" s="407">
        <v>4.0000000000000002E-4</v>
      </c>
      <c r="K28" s="407">
        <v>4.0000000000000002E-4</v>
      </c>
      <c r="L28" s="407">
        <v>4.0000000000000002E-4</v>
      </c>
      <c r="M28" s="407">
        <v>4.0000000000000002E-4</v>
      </c>
      <c r="N28" s="407">
        <v>4.0000000000000002E-4</v>
      </c>
      <c r="O28" s="407">
        <v>4.0000000000000002E-4</v>
      </c>
      <c r="P28" s="407">
        <v>4.0000000000000002E-4</v>
      </c>
      <c r="Q28" s="407">
        <v>4.0000000000000002E-4</v>
      </c>
      <c r="R28" s="407">
        <v>4.0000000000000002E-4</v>
      </c>
      <c r="S28" s="407">
        <v>4.0000000000000002E-4</v>
      </c>
      <c r="T28" s="407">
        <v>4.0000000000000002E-4</v>
      </c>
      <c r="U28" s="407">
        <v>4.0000000000000002E-4</v>
      </c>
      <c r="V28" s="407">
        <v>4.0000000000000002E-4</v>
      </c>
      <c r="W28" s="407">
        <v>4.0000000000000002E-4</v>
      </c>
      <c r="X28" s="407">
        <v>4.0000000000000002E-4</v>
      </c>
      <c r="Y28" s="407">
        <v>4.0000000000000002E-4</v>
      </c>
      <c r="Z28" s="407">
        <v>4.0000000000000002E-4</v>
      </c>
      <c r="AA28" s="407">
        <v>4.0000000000000002E-4</v>
      </c>
      <c r="AB28" s="407">
        <v>4.0000000000000002E-4</v>
      </c>
      <c r="AC28" s="407">
        <v>4.0000000000000002E-4</v>
      </c>
      <c r="AD28" s="575"/>
      <c r="AE28" s="548"/>
    </row>
    <row r="29" spans="1:35" ht="53.25" customHeight="1">
      <c r="A29" s="594"/>
      <c r="B29" s="597"/>
      <c r="C29" s="582"/>
      <c r="D29" s="587"/>
      <c r="E29" s="349" t="s">
        <v>163</v>
      </c>
      <c r="F29" s="392"/>
      <c r="G29" s="392"/>
      <c r="H29" s="413"/>
      <c r="I29" s="392"/>
      <c r="J29" s="392"/>
      <c r="K29" s="413"/>
      <c r="L29" s="392"/>
      <c r="M29" s="392"/>
      <c r="N29" s="413"/>
      <c r="O29" s="392"/>
      <c r="P29" s="392"/>
      <c r="Q29" s="413"/>
      <c r="R29" s="392"/>
      <c r="S29" s="392"/>
      <c r="T29" s="283"/>
      <c r="U29" s="392"/>
      <c r="V29" s="392"/>
      <c r="W29" s="183"/>
      <c r="X29" s="392"/>
      <c r="Y29" s="392"/>
      <c r="Z29" s="183"/>
      <c r="AA29" s="392"/>
      <c r="AB29" s="392"/>
      <c r="AC29" s="406"/>
      <c r="AD29" s="586"/>
      <c r="AE29" s="548"/>
    </row>
    <row r="30" spans="1:35" ht="48.75" customHeight="1">
      <c r="A30" s="590" t="s">
        <v>174</v>
      </c>
      <c r="B30" s="593" t="s">
        <v>187</v>
      </c>
      <c r="C30" s="567" t="s">
        <v>100</v>
      </c>
      <c r="D30" s="583" t="s">
        <v>12</v>
      </c>
      <c r="E30" s="254" t="s">
        <v>40</v>
      </c>
      <c r="F30" s="257"/>
      <c r="G30" s="257"/>
      <c r="H30" s="32"/>
      <c r="I30" s="32"/>
      <c r="J30" s="32"/>
      <c r="K30" s="257"/>
      <c r="L30" s="32"/>
      <c r="M30" s="32"/>
      <c r="N30" s="32"/>
      <c r="O30" s="32"/>
      <c r="P30" s="32"/>
      <c r="Q30" s="32"/>
      <c r="R30" s="257"/>
      <c r="S30" s="257"/>
      <c r="T30" s="257"/>
      <c r="U30" s="257"/>
      <c r="V30" s="257"/>
      <c r="W30" s="257"/>
      <c r="X30" s="32">
        <v>0</v>
      </c>
      <c r="Y30" s="257"/>
      <c r="Z30" s="32">
        <v>0</v>
      </c>
      <c r="AA30" s="257"/>
      <c r="AB30" s="257"/>
      <c r="AC30" s="32"/>
      <c r="AD30" s="536" t="s">
        <v>258</v>
      </c>
      <c r="AE30" s="548"/>
      <c r="AF30" s="226"/>
    </row>
    <row r="31" spans="1:35" ht="0.75" customHeight="1">
      <c r="A31" s="591"/>
      <c r="B31" s="551"/>
      <c r="C31" s="568"/>
      <c r="D31" s="584"/>
      <c r="E31" s="253" t="s">
        <v>41</v>
      </c>
      <c r="F31" s="257"/>
      <c r="G31" s="257"/>
      <c r="H31" s="32">
        <v>0.5</v>
      </c>
      <c r="I31" s="32">
        <v>0.65</v>
      </c>
      <c r="J31" s="257">
        <v>0.8</v>
      </c>
      <c r="K31" s="32">
        <v>1</v>
      </c>
      <c r="L31" s="257">
        <v>1</v>
      </c>
      <c r="M31" s="257">
        <v>1</v>
      </c>
      <c r="N31" s="32">
        <v>1</v>
      </c>
      <c r="O31" s="257">
        <v>1</v>
      </c>
      <c r="P31" s="257">
        <v>1</v>
      </c>
      <c r="Q31" s="32">
        <v>1</v>
      </c>
      <c r="R31" s="32"/>
      <c r="S31" s="32"/>
      <c r="T31" s="32"/>
      <c r="U31" s="32"/>
      <c r="V31" s="32"/>
      <c r="W31" s="32"/>
      <c r="X31" s="32">
        <v>0.5</v>
      </c>
      <c r="Y31" s="32"/>
      <c r="Z31" s="32">
        <v>0.75</v>
      </c>
      <c r="AA31" s="32"/>
      <c r="AB31" s="32"/>
      <c r="AC31" s="32">
        <v>1</v>
      </c>
      <c r="AD31" s="537"/>
      <c r="AE31" s="548"/>
    </row>
    <row r="32" spans="1:35" ht="54.75" customHeight="1">
      <c r="A32" s="592"/>
      <c r="B32" s="564"/>
      <c r="C32" s="582"/>
      <c r="D32" s="585"/>
      <c r="E32" s="349" t="s">
        <v>163</v>
      </c>
      <c r="F32" s="258"/>
      <c r="G32" s="258"/>
      <c r="H32" s="285"/>
      <c r="I32" s="285"/>
      <c r="J32" s="285"/>
      <c r="K32" s="257"/>
      <c r="L32" s="285"/>
      <c r="M32" s="314"/>
      <c r="N32" s="314"/>
      <c r="O32" s="314"/>
      <c r="P32" s="314"/>
      <c r="Q32" s="314"/>
      <c r="R32" s="392"/>
      <c r="S32" s="392"/>
      <c r="T32" s="392"/>
      <c r="U32" s="392"/>
      <c r="V32" s="392"/>
      <c r="W32" s="392"/>
      <c r="X32" s="182"/>
      <c r="Y32" s="392"/>
      <c r="Z32" s="182"/>
      <c r="AA32" s="392"/>
      <c r="AB32" s="392"/>
      <c r="AC32" s="394"/>
      <c r="AD32" s="538"/>
      <c r="AE32" s="548"/>
    </row>
    <row r="33" spans="1:32" ht="48.75" customHeight="1">
      <c r="A33" s="590" t="s">
        <v>174</v>
      </c>
      <c r="B33" s="593" t="s">
        <v>188</v>
      </c>
      <c r="C33" s="567" t="s">
        <v>100</v>
      </c>
      <c r="D33" s="583" t="s">
        <v>12</v>
      </c>
      <c r="E33" s="397" t="s">
        <v>40</v>
      </c>
      <c r="F33" s="257"/>
      <c r="G33" s="257"/>
      <c r="H33" s="257"/>
      <c r="I33" s="257"/>
      <c r="J33" s="257"/>
      <c r="K33" s="257"/>
      <c r="L33" s="257"/>
      <c r="M33" s="257"/>
      <c r="N33" s="257"/>
      <c r="O33" s="257"/>
      <c r="P33" s="257"/>
      <c r="Q33" s="257"/>
      <c r="R33" s="257"/>
      <c r="S33" s="257"/>
      <c r="T33" s="257"/>
      <c r="U33" s="257"/>
      <c r="V33" s="257"/>
      <c r="W33" s="257"/>
      <c r="X33" s="32">
        <v>0</v>
      </c>
      <c r="Y33" s="257"/>
      <c r="Z33" s="32">
        <v>0</v>
      </c>
      <c r="AA33" s="257"/>
      <c r="AB33" s="257"/>
      <c r="AC33" s="32"/>
      <c r="AD33" s="536" t="s">
        <v>257</v>
      </c>
      <c r="AE33" s="548"/>
    </row>
    <row r="34" spans="1:32" ht="0.75" customHeight="1">
      <c r="A34" s="591"/>
      <c r="B34" s="551"/>
      <c r="C34" s="568"/>
      <c r="D34" s="584"/>
      <c r="E34" s="396" t="s">
        <v>41</v>
      </c>
      <c r="F34" s="257"/>
      <c r="G34" s="257"/>
      <c r="H34" s="32">
        <v>0.5</v>
      </c>
      <c r="I34" s="32">
        <v>0.65</v>
      </c>
      <c r="J34" s="257">
        <v>0.8</v>
      </c>
      <c r="K34" s="32">
        <v>1</v>
      </c>
      <c r="L34" s="257">
        <v>1</v>
      </c>
      <c r="M34" s="257">
        <v>1</v>
      </c>
      <c r="N34" s="32">
        <v>1</v>
      </c>
      <c r="O34" s="257">
        <v>1</v>
      </c>
      <c r="P34" s="257">
        <v>1</v>
      </c>
      <c r="Q34" s="32">
        <v>1</v>
      </c>
      <c r="R34" s="32"/>
      <c r="S34" s="32"/>
      <c r="T34" s="32"/>
      <c r="U34" s="32"/>
      <c r="V34" s="32"/>
      <c r="W34" s="32"/>
      <c r="X34" s="32">
        <v>0.5</v>
      </c>
      <c r="Y34" s="32"/>
      <c r="Z34" s="32">
        <v>0.75</v>
      </c>
      <c r="AA34" s="32"/>
      <c r="AB34" s="32"/>
      <c r="AC34" s="32">
        <v>1</v>
      </c>
      <c r="AD34" s="537"/>
      <c r="AE34" s="548"/>
    </row>
    <row r="35" spans="1:32" ht="54.75" customHeight="1">
      <c r="A35" s="592"/>
      <c r="B35" s="564"/>
      <c r="C35" s="582"/>
      <c r="D35" s="585"/>
      <c r="E35" s="395" t="s">
        <v>163</v>
      </c>
      <c r="F35" s="258"/>
      <c r="G35" s="258"/>
      <c r="H35" s="285"/>
      <c r="I35" s="285"/>
      <c r="J35" s="285"/>
      <c r="K35" s="257"/>
      <c r="L35" s="285"/>
      <c r="M35" s="314"/>
      <c r="N35" s="314"/>
      <c r="O35" s="314"/>
      <c r="P35" s="314"/>
      <c r="Q35" s="314"/>
      <c r="R35" s="392"/>
      <c r="S35" s="392"/>
      <c r="T35" s="392"/>
      <c r="U35" s="392"/>
      <c r="V35" s="392"/>
      <c r="W35" s="392"/>
      <c r="X35" s="182"/>
      <c r="Y35" s="392"/>
      <c r="Z35" s="182"/>
      <c r="AA35" s="392"/>
      <c r="AB35" s="392"/>
      <c r="AC35" s="406"/>
      <c r="AD35" s="538"/>
      <c r="AE35" s="548"/>
    </row>
    <row r="36" spans="1:32" ht="51.75" customHeight="1">
      <c r="A36" s="613" t="s">
        <v>175</v>
      </c>
      <c r="B36" s="615" t="s">
        <v>189</v>
      </c>
      <c r="C36" s="603" t="s">
        <v>100</v>
      </c>
      <c r="D36" s="605" t="s">
        <v>12</v>
      </c>
      <c r="E36" s="254" t="s">
        <v>40</v>
      </c>
      <c r="F36" s="257"/>
      <c r="G36" s="257"/>
      <c r="H36" s="32">
        <v>0</v>
      </c>
      <c r="I36" s="32">
        <v>0</v>
      </c>
      <c r="J36" s="32">
        <v>0.23</v>
      </c>
      <c r="K36" s="257"/>
      <c r="L36" s="32">
        <v>0.38500000000000001</v>
      </c>
      <c r="M36" s="32">
        <v>0.46200000000000002</v>
      </c>
      <c r="N36" s="32">
        <v>0.46200000000000002</v>
      </c>
      <c r="O36" s="32">
        <v>0.46200000000000002</v>
      </c>
      <c r="P36" s="32">
        <v>0.53800000000000003</v>
      </c>
      <c r="Q36" s="32">
        <v>1</v>
      </c>
      <c r="R36" s="257"/>
      <c r="S36" s="257"/>
      <c r="T36" s="257"/>
      <c r="U36" s="257"/>
      <c r="V36" s="257"/>
      <c r="W36" s="257"/>
      <c r="X36" s="32">
        <v>0</v>
      </c>
      <c r="Y36" s="257"/>
      <c r="Z36" s="32">
        <v>0</v>
      </c>
      <c r="AA36" s="257"/>
      <c r="AB36" s="257"/>
      <c r="AC36" s="32"/>
      <c r="AD36" s="536" t="s">
        <v>256</v>
      </c>
      <c r="AE36" s="548"/>
    </row>
    <row r="37" spans="1:32" ht="0.75" customHeight="1">
      <c r="A37" s="613"/>
      <c r="B37" s="615"/>
      <c r="C37" s="603"/>
      <c r="D37" s="605"/>
      <c r="E37" s="253" t="s">
        <v>41</v>
      </c>
      <c r="F37" s="257"/>
      <c r="G37" s="257"/>
      <c r="H37" s="32">
        <v>0.5</v>
      </c>
      <c r="I37" s="32">
        <v>0.65</v>
      </c>
      <c r="J37" s="257">
        <v>0.8</v>
      </c>
      <c r="K37" s="32">
        <v>1</v>
      </c>
      <c r="L37" s="257">
        <v>1</v>
      </c>
      <c r="M37" s="257">
        <v>1</v>
      </c>
      <c r="N37" s="32">
        <v>1</v>
      </c>
      <c r="O37" s="257">
        <v>1</v>
      </c>
      <c r="P37" s="257">
        <v>1</v>
      </c>
      <c r="Q37" s="32">
        <v>1</v>
      </c>
      <c r="R37" s="32"/>
      <c r="S37" s="32"/>
      <c r="T37" s="32"/>
      <c r="U37" s="32"/>
      <c r="V37" s="32"/>
      <c r="W37" s="32"/>
      <c r="X37" s="32">
        <v>0.5</v>
      </c>
      <c r="Y37" s="32"/>
      <c r="Z37" s="32">
        <v>0.75</v>
      </c>
      <c r="AA37" s="32"/>
      <c r="AB37" s="32"/>
      <c r="AC37" s="32">
        <v>1</v>
      </c>
      <c r="AD37" s="537"/>
      <c r="AE37" s="548"/>
    </row>
    <row r="38" spans="1:32" ht="60.75" customHeight="1">
      <c r="A38" s="614"/>
      <c r="B38" s="615"/>
      <c r="C38" s="604"/>
      <c r="D38" s="605"/>
      <c r="E38" s="349" t="s">
        <v>163</v>
      </c>
      <c r="F38" s="258"/>
      <c r="G38" s="258"/>
      <c r="H38" s="285"/>
      <c r="I38" s="285"/>
      <c r="J38" s="285"/>
      <c r="K38" s="257"/>
      <c r="L38" s="285"/>
      <c r="M38" s="314"/>
      <c r="N38" s="314"/>
      <c r="O38" s="314"/>
      <c r="P38" s="314"/>
      <c r="Q38" s="336"/>
      <c r="R38" s="392"/>
      <c r="S38" s="392"/>
      <c r="T38" s="392"/>
      <c r="U38" s="392"/>
      <c r="V38" s="392"/>
      <c r="W38" s="392"/>
      <c r="X38" s="182"/>
      <c r="Y38" s="392"/>
      <c r="Z38" s="182"/>
      <c r="AA38" s="392"/>
      <c r="AB38" s="392"/>
      <c r="AC38" s="406"/>
      <c r="AD38" s="538"/>
      <c r="AE38" s="548"/>
    </row>
    <row r="39" spans="1:32"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2" s="2" customFormat="1" ht="15">
      <c r="A40" s="697" t="s">
        <v>7</v>
      </c>
      <c r="B40" s="698"/>
      <c r="C40" s="698"/>
      <c r="D40" s="698"/>
      <c r="E40" s="698"/>
      <c r="F40" s="698"/>
      <c r="G40" s="698"/>
      <c r="H40" s="698"/>
      <c r="I40" s="699"/>
      <c r="J40" s="699"/>
      <c r="K40" s="699"/>
      <c r="L40" s="699"/>
      <c r="M40" s="699"/>
      <c r="N40" s="699"/>
      <c r="O40" s="699"/>
      <c r="P40" s="699"/>
      <c r="Q40" s="699"/>
      <c r="R40" s="700"/>
      <c r="S40" s="52"/>
      <c r="T40" s="52"/>
      <c r="U40" s="52"/>
      <c r="V40" s="602"/>
      <c r="W40" s="602"/>
      <c r="X40" s="602"/>
      <c r="Y40" s="602"/>
      <c r="Z40" s="602"/>
      <c r="AA40" s="602"/>
      <c r="AB40" s="52"/>
      <c r="AC40" s="52"/>
      <c r="AD40" s="273"/>
    </row>
    <row r="41" spans="1:32" ht="15" customHeight="1">
      <c r="A41" s="539" t="s">
        <v>8</v>
      </c>
      <c r="B41" s="540"/>
      <c r="C41" s="540"/>
      <c r="D41" s="540"/>
      <c r="E41" s="540"/>
      <c r="F41" s="540"/>
      <c r="G41" s="541"/>
      <c r="H41" s="5"/>
      <c r="J41" s="556"/>
      <c r="K41" s="557"/>
      <c r="L41" s="557"/>
      <c r="M41" s="557"/>
      <c r="N41" s="557"/>
      <c r="O41" s="71"/>
      <c r="R41" s="178"/>
      <c r="S41" s="40"/>
      <c r="V41" s="558"/>
      <c r="W41" s="558"/>
      <c r="X41" s="558"/>
      <c r="Y41" s="558"/>
      <c r="Z41" s="558"/>
      <c r="AA41" s="8"/>
    </row>
    <row r="42" spans="1:32" ht="15" customHeight="1">
      <c r="A42" s="539" t="s">
        <v>9</v>
      </c>
      <c r="B42" s="540"/>
      <c r="C42" s="540"/>
      <c r="D42" s="540"/>
      <c r="E42" s="540"/>
      <c r="F42" s="540"/>
      <c r="G42" s="541"/>
      <c r="H42" s="68"/>
      <c r="J42" s="556"/>
      <c r="K42" s="557"/>
      <c r="L42" s="557"/>
      <c r="M42" s="557"/>
      <c r="N42" s="557"/>
      <c r="O42" s="71"/>
      <c r="R42" s="68"/>
      <c r="S42" s="40"/>
      <c r="V42" s="558"/>
      <c r="W42" s="558"/>
      <c r="X42" s="558"/>
      <c r="Y42" s="558"/>
      <c r="Z42" s="558"/>
      <c r="AA42" s="8"/>
    </row>
    <row r="43" spans="1:32" ht="15" customHeight="1">
      <c r="A43" s="539" t="s">
        <v>21</v>
      </c>
      <c r="B43" s="559"/>
      <c r="C43" s="559"/>
      <c r="D43" s="559"/>
      <c r="E43" s="559"/>
      <c r="F43" s="559"/>
      <c r="G43" s="560"/>
      <c r="H43" s="6"/>
      <c r="J43" s="70"/>
      <c r="K43" s="69"/>
      <c r="L43" s="69"/>
      <c r="M43" s="69"/>
      <c r="N43" s="69"/>
      <c r="O43" s="71"/>
      <c r="R43" s="6"/>
      <c r="S43" s="40"/>
      <c r="V43" s="35"/>
      <c r="W43" s="35"/>
      <c r="X43" s="35"/>
      <c r="Y43" s="35"/>
      <c r="Z43" s="35"/>
      <c r="AA43" s="8"/>
    </row>
    <row r="44" spans="1:32" ht="15" customHeight="1">
      <c r="A44" s="539" t="s">
        <v>80</v>
      </c>
      <c r="B44" s="540"/>
      <c r="C44" s="540"/>
      <c r="D44" s="540"/>
      <c r="E44" s="540"/>
      <c r="F44" s="540"/>
      <c r="G44" s="541"/>
      <c r="H44" s="7"/>
      <c r="I44" s="74"/>
      <c r="J44" s="554"/>
      <c r="K44" s="555"/>
      <c r="L44" s="555"/>
      <c r="M44" s="555"/>
      <c r="N44" s="555"/>
      <c r="O44" s="72"/>
      <c r="P44" s="74"/>
      <c r="Q44" s="74"/>
      <c r="R44" s="7"/>
      <c r="S44" s="40"/>
      <c r="V44" s="558"/>
      <c r="W44" s="558"/>
      <c r="X44" s="558"/>
      <c r="Y44" s="558"/>
      <c r="Z44" s="558"/>
      <c r="AA44" s="8"/>
    </row>
    <row r="45" spans="1:32" s="19" customFormat="1" ht="56.25" customHeight="1">
      <c r="A45" s="542" t="s">
        <v>4</v>
      </c>
      <c r="B45" s="543"/>
      <c r="C45" s="543"/>
      <c r="D45" s="543"/>
      <c r="E45" s="543"/>
      <c r="F45" s="543"/>
      <c r="G45" s="543"/>
      <c r="H45" s="543"/>
      <c r="I45" s="543"/>
      <c r="J45" s="543"/>
      <c r="K45" s="543"/>
      <c r="L45" s="543"/>
      <c r="M45" s="543"/>
      <c r="N45" s="543"/>
      <c r="O45" s="543"/>
      <c r="P45" s="543"/>
      <c r="Q45" s="543"/>
      <c r="R45" s="543"/>
      <c r="S45" s="543"/>
      <c r="T45" s="543"/>
      <c r="U45" s="543"/>
      <c r="V45" s="543"/>
      <c r="W45" s="543"/>
      <c r="X45" s="543"/>
      <c r="Y45" s="543"/>
      <c r="Z45" s="543"/>
      <c r="AA45" s="543"/>
      <c r="AB45" s="543"/>
      <c r="AC45" s="543"/>
      <c r="AD45" s="543"/>
      <c r="AE45" s="544"/>
    </row>
    <row r="46" spans="1:32" s="19" customFormat="1" ht="27" customHeight="1">
      <c r="A46" s="619">
        <v>1.7</v>
      </c>
      <c r="B46" s="622" t="s">
        <v>81</v>
      </c>
      <c r="C46" s="623" t="s">
        <v>30</v>
      </c>
      <c r="D46" s="703" t="s">
        <v>22</v>
      </c>
      <c r="E46" s="252" t="s">
        <v>101</v>
      </c>
      <c r="F46" s="271"/>
      <c r="G46" s="269"/>
      <c r="H46" s="272">
        <v>0.08</v>
      </c>
      <c r="I46" s="269"/>
      <c r="J46" s="269"/>
      <c r="K46" s="272">
        <v>0.16</v>
      </c>
      <c r="L46" s="269"/>
      <c r="M46" s="269"/>
      <c r="N46" s="272">
        <v>0.08</v>
      </c>
      <c r="O46" s="269"/>
      <c r="P46" s="269"/>
      <c r="Q46" s="272">
        <v>0.34</v>
      </c>
      <c r="R46" s="271"/>
      <c r="S46" s="269"/>
      <c r="T46" s="272">
        <v>0</v>
      </c>
      <c r="U46" s="269"/>
      <c r="V46" s="269"/>
      <c r="W46" s="272">
        <v>0.34</v>
      </c>
      <c r="X46" s="269"/>
      <c r="Y46" s="269"/>
      <c r="Z46" s="272">
        <v>0.24</v>
      </c>
      <c r="AA46" s="269"/>
      <c r="AB46" s="269"/>
      <c r="AC46" s="272"/>
      <c r="AD46" s="606" t="s">
        <v>209</v>
      </c>
      <c r="AE46" s="616"/>
      <c r="AF46" s="449"/>
    </row>
    <row r="47" spans="1:32" ht="15.75" customHeight="1">
      <c r="A47" s="620"/>
      <c r="B47" s="611"/>
      <c r="C47" s="624"/>
      <c r="D47" s="704"/>
      <c r="E47" s="36" t="s">
        <v>40</v>
      </c>
      <c r="F47" s="251"/>
      <c r="G47" s="247"/>
      <c r="H47" s="339">
        <v>1</v>
      </c>
      <c r="I47" s="247"/>
      <c r="J47" s="247"/>
      <c r="K47" s="339">
        <v>2</v>
      </c>
      <c r="L47" s="247"/>
      <c r="M47" s="247"/>
      <c r="N47" s="339">
        <v>1</v>
      </c>
      <c r="O47" s="247"/>
      <c r="P47" s="247"/>
      <c r="Q47" s="346">
        <v>4</v>
      </c>
      <c r="R47" s="251"/>
      <c r="S47" s="247"/>
      <c r="T47" s="339">
        <v>0</v>
      </c>
      <c r="U47" s="247"/>
      <c r="V47" s="247"/>
      <c r="W47" s="339">
        <v>4</v>
      </c>
      <c r="X47" s="247"/>
      <c r="Y47" s="247"/>
      <c r="Z47" s="339">
        <v>3</v>
      </c>
      <c r="AA47" s="247"/>
      <c r="AB47" s="247"/>
      <c r="AC47" s="225"/>
      <c r="AD47" s="607"/>
      <c r="AE47" s="617"/>
    </row>
    <row r="48" spans="1:32" ht="1.5" customHeight="1">
      <c r="A48" s="620"/>
      <c r="B48" s="611"/>
      <c r="C48" s="624"/>
      <c r="D48" s="704"/>
      <c r="E48" s="56" t="s">
        <v>43</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607"/>
      <c r="AE48" s="617"/>
    </row>
    <row r="49" spans="1:32" ht="51.75" customHeight="1">
      <c r="A49" s="621"/>
      <c r="B49" s="612"/>
      <c r="C49" s="625"/>
      <c r="D49" s="705"/>
      <c r="E49" s="349" t="s">
        <v>163</v>
      </c>
      <c r="F49" s="9"/>
      <c r="G49" s="9"/>
      <c r="H49" s="183"/>
      <c r="I49" s="48"/>
      <c r="J49" s="48"/>
      <c r="K49" s="313"/>
      <c r="L49" s="48"/>
      <c r="M49" s="48"/>
      <c r="N49" s="183"/>
      <c r="O49" s="48"/>
      <c r="P49" s="48"/>
      <c r="Q49" s="314"/>
      <c r="R49" s="9"/>
      <c r="S49" s="9"/>
      <c r="T49" s="183"/>
      <c r="U49" s="48"/>
      <c r="V49" s="48"/>
      <c r="W49" s="182"/>
      <c r="X49" s="48"/>
      <c r="Y49" s="48"/>
      <c r="Z49" s="182"/>
      <c r="AA49" s="48"/>
      <c r="AB49" s="48"/>
      <c r="AC49" s="228"/>
      <c r="AD49" s="608"/>
      <c r="AE49" s="618"/>
    </row>
    <row r="50" spans="1:32" ht="27" customHeight="1">
      <c r="A50" s="590">
        <v>1.8</v>
      </c>
      <c r="B50" s="622" t="s">
        <v>23</v>
      </c>
      <c r="C50" s="623" t="s">
        <v>31</v>
      </c>
      <c r="D50" s="695" t="s">
        <v>22</v>
      </c>
      <c r="E50" s="232" t="s">
        <v>101</v>
      </c>
      <c r="F50" s="269"/>
      <c r="G50" s="269"/>
      <c r="H50" s="270">
        <v>0</v>
      </c>
      <c r="I50" s="269"/>
      <c r="J50" s="269"/>
      <c r="K50" s="270">
        <v>0</v>
      </c>
      <c r="L50" s="269"/>
      <c r="M50" s="269"/>
      <c r="N50" s="270">
        <v>0</v>
      </c>
      <c r="O50" s="269"/>
      <c r="P50" s="269"/>
      <c r="Q50" s="270">
        <v>0.09</v>
      </c>
      <c r="R50" s="269"/>
      <c r="S50" s="269"/>
      <c r="T50" s="270">
        <v>0</v>
      </c>
      <c r="U50" s="269"/>
      <c r="V50" s="269"/>
      <c r="W50" s="270">
        <v>0</v>
      </c>
      <c r="X50" s="269"/>
      <c r="Y50" s="269"/>
      <c r="Z50" s="270">
        <v>0</v>
      </c>
      <c r="AA50" s="269"/>
      <c r="AB50" s="269"/>
      <c r="AC50" s="270"/>
      <c r="AD50" s="606" t="s">
        <v>209</v>
      </c>
      <c r="AE50" s="547"/>
    </row>
    <row r="51" spans="1:32" ht="15.75" customHeight="1">
      <c r="A51" s="611"/>
      <c r="B51" s="611"/>
      <c r="C51" s="589"/>
      <c r="D51" s="580"/>
      <c r="E51" s="174" t="s">
        <v>40</v>
      </c>
      <c r="F51" s="247"/>
      <c r="G51" s="247"/>
      <c r="H51" s="339">
        <v>0</v>
      </c>
      <c r="I51" s="247"/>
      <c r="J51" s="247"/>
      <c r="K51" s="339">
        <v>0</v>
      </c>
      <c r="L51" s="247"/>
      <c r="M51" s="247"/>
      <c r="N51" s="339">
        <v>0</v>
      </c>
      <c r="O51" s="247"/>
      <c r="P51" s="247"/>
      <c r="Q51" s="346">
        <v>1</v>
      </c>
      <c r="R51" s="247"/>
      <c r="S51" s="247"/>
      <c r="T51" s="339">
        <v>0</v>
      </c>
      <c r="U51" s="247"/>
      <c r="V51" s="247"/>
      <c r="W51" s="354">
        <v>0</v>
      </c>
      <c r="X51" s="247"/>
      <c r="Y51" s="247"/>
      <c r="Z51" s="354">
        <v>0</v>
      </c>
      <c r="AA51" s="247"/>
      <c r="AB51" s="247"/>
      <c r="AC51" s="225"/>
      <c r="AD51" s="607"/>
      <c r="AE51" s="609"/>
    </row>
    <row r="52" spans="1:32" ht="1.5" customHeight="1">
      <c r="A52" s="611"/>
      <c r="B52" s="611"/>
      <c r="C52" s="589"/>
      <c r="D52" s="580"/>
      <c r="E52" s="49" t="s">
        <v>43</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607"/>
      <c r="AE52" s="609"/>
    </row>
    <row r="53" spans="1:32" ht="49.5" customHeight="1">
      <c r="A53" s="612"/>
      <c r="B53" s="612"/>
      <c r="C53" s="660"/>
      <c r="D53" s="696"/>
      <c r="E53" s="349" t="s">
        <v>163</v>
      </c>
      <c r="F53" s="9"/>
      <c r="G53" s="9"/>
      <c r="H53" s="183"/>
      <c r="I53" s="50"/>
      <c r="J53" s="50"/>
      <c r="K53" s="183"/>
      <c r="L53" s="50"/>
      <c r="M53" s="50"/>
      <c r="N53" s="183"/>
      <c r="O53" s="50"/>
      <c r="P53" s="50"/>
      <c r="Q53" s="183"/>
      <c r="R53" s="9"/>
      <c r="S53" s="9"/>
      <c r="T53" s="183"/>
      <c r="U53" s="50"/>
      <c r="V53" s="50"/>
      <c r="W53" s="183"/>
      <c r="X53" s="50"/>
      <c r="Y53" s="50"/>
      <c r="Z53" s="183"/>
      <c r="AA53" s="50"/>
      <c r="AB53" s="50"/>
      <c r="AC53" s="49"/>
      <c r="AD53" s="608"/>
      <c r="AE53" s="610"/>
    </row>
    <row r="54" spans="1:32" s="19" customFormat="1" ht="56.25" customHeight="1">
      <c r="A54" s="542" t="s">
        <v>19</v>
      </c>
      <c r="B54" s="543"/>
      <c r="C54" s="543"/>
      <c r="D54" s="543"/>
      <c r="E54" s="543"/>
      <c r="F54" s="543"/>
      <c r="G54" s="543"/>
      <c r="H54" s="543"/>
      <c r="I54" s="543"/>
      <c r="J54" s="543"/>
      <c r="K54" s="543"/>
      <c r="L54" s="543"/>
      <c r="M54" s="543"/>
      <c r="N54" s="543"/>
      <c r="O54" s="543"/>
      <c r="P54" s="543"/>
      <c r="Q54" s="543"/>
      <c r="R54" s="543"/>
      <c r="S54" s="543"/>
      <c r="T54" s="543"/>
      <c r="U54" s="543"/>
      <c r="V54" s="543"/>
      <c r="W54" s="543"/>
      <c r="X54" s="543"/>
      <c r="Y54" s="543"/>
      <c r="Z54" s="543"/>
      <c r="AA54" s="543"/>
      <c r="AB54" s="543"/>
      <c r="AC54" s="543"/>
      <c r="AD54" s="543"/>
      <c r="AE54" s="544"/>
    </row>
    <row r="55" spans="1:32" ht="26.25" customHeight="1">
      <c r="A55" s="552">
        <v>2.1</v>
      </c>
      <c r="B55" s="551" t="s">
        <v>178</v>
      </c>
      <c r="C55" s="628" t="s">
        <v>145</v>
      </c>
      <c r="D55" s="562" t="s">
        <v>13</v>
      </c>
      <c r="E55" s="37" t="s">
        <v>40</v>
      </c>
      <c r="F55" s="246"/>
      <c r="G55" s="245"/>
      <c r="H55" s="46">
        <v>2.2000000000000001E-3</v>
      </c>
      <c r="I55" s="246"/>
      <c r="J55" s="245"/>
      <c r="K55" s="46">
        <v>1.1000000000000001E-3</v>
      </c>
      <c r="L55" s="246"/>
      <c r="M55" s="245"/>
      <c r="N55" s="46">
        <v>1.6999999999999999E-3</v>
      </c>
      <c r="O55" s="246"/>
      <c r="P55" s="245"/>
      <c r="Q55" s="250">
        <f>2/1789</f>
        <v>1.1179429849077697E-3</v>
      </c>
      <c r="R55" s="246"/>
      <c r="S55" s="245"/>
      <c r="T55" s="46">
        <v>2.7899999999999999E-3</v>
      </c>
      <c r="U55" s="246"/>
      <c r="V55" s="245"/>
      <c r="W55" s="46">
        <v>1.6999999999999999E-3</v>
      </c>
      <c r="X55" s="246"/>
      <c r="Y55" s="245"/>
      <c r="Z55" s="46">
        <v>0</v>
      </c>
      <c r="AA55" s="246"/>
      <c r="AB55" s="245"/>
      <c r="AC55" s="250"/>
      <c r="AD55" s="702" t="s">
        <v>209</v>
      </c>
      <c r="AE55" s="545"/>
      <c r="AF55" s="226"/>
    </row>
    <row r="56" spans="1:32" ht="15">
      <c r="A56" s="552"/>
      <c r="B56" s="551"/>
      <c r="C56" s="628"/>
      <c r="D56" s="562"/>
      <c r="E56" s="233"/>
      <c r="F56" s="247"/>
      <c r="G56" s="62"/>
      <c r="H56" s="304">
        <v>4</v>
      </c>
      <c r="I56" s="247"/>
      <c r="J56" s="62"/>
      <c r="K56" s="304">
        <v>2</v>
      </c>
      <c r="L56" s="247"/>
      <c r="M56" s="62"/>
      <c r="N56" s="304">
        <v>3</v>
      </c>
      <c r="O56" s="247"/>
      <c r="P56" s="62"/>
      <c r="Q56" s="305">
        <v>2</v>
      </c>
      <c r="R56" s="247"/>
      <c r="S56" s="62"/>
      <c r="T56" s="304">
        <v>5</v>
      </c>
      <c r="U56" s="247"/>
      <c r="V56" s="62"/>
      <c r="W56" s="304">
        <v>3</v>
      </c>
      <c r="X56" s="247"/>
      <c r="Y56" s="62"/>
      <c r="Z56" s="304">
        <v>0</v>
      </c>
      <c r="AA56" s="247"/>
      <c r="AB56" s="62"/>
      <c r="AC56" s="305"/>
      <c r="AD56" s="702"/>
      <c r="AE56" s="545"/>
    </row>
    <row r="57" spans="1:32" ht="1.5" customHeight="1">
      <c r="A57" s="552"/>
      <c r="B57" s="551"/>
      <c r="C57" s="628"/>
      <c r="D57" s="562"/>
      <c r="E57" s="56" t="s">
        <v>43</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575"/>
      <c r="AE57" s="545"/>
    </row>
    <row r="58" spans="1:32" ht="1.5" customHeight="1">
      <c r="A58" s="552"/>
      <c r="B58" s="551"/>
      <c r="C58" s="628"/>
      <c r="D58" s="562"/>
      <c r="E58" s="63" t="s">
        <v>44</v>
      </c>
      <c r="F58" s="60"/>
      <c r="G58" s="60"/>
      <c r="H58" s="59">
        <v>7.6E-3</v>
      </c>
      <c r="I58" s="243"/>
      <c r="J58" s="243"/>
      <c r="K58" s="59">
        <v>7.6E-3</v>
      </c>
      <c r="L58" s="60"/>
      <c r="M58" s="60"/>
      <c r="N58" s="59">
        <v>7.6E-3</v>
      </c>
      <c r="O58" s="243"/>
      <c r="P58" s="243"/>
      <c r="Q58" s="59">
        <v>7.6E-3</v>
      </c>
      <c r="R58" s="60"/>
      <c r="S58" s="60"/>
      <c r="T58" s="59">
        <v>7.6E-3</v>
      </c>
      <c r="U58" s="243"/>
      <c r="V58" s="243"/>
      <c r="W58" s="59">
        <v>7.6E-3</v>
      </c>
      <c r="X58" s="60"/>
      <c r="Y58" s="60"/>
      <c r="Z58" s="59">
        <v>7.6E-3</v>
      </c>
      <c r="AA58" s="243"/>
      <c r="AB58" s="243"/>
      <c r="AC58" s="59">
        <v>7.6E-3</v>
      </c>
      <c r="AD58" s="575"/>
      <c r="AE58" s="545"/>
    </row>
    <row r="59" spans="1:32" ht="49.5" customHeight="1">
      <c r="A59" s="553"/>
      <c r="B59" s="564"/>
      <c r="C59" s="631"/>
      <c r="D59" s="563"/>
      <c r="E59" s="349" t="s">
        <v>163</v>
      </c>
      <c r="F59" s="244"/>
      <c r="G59" s="244"/>
      <c r="H59" s="183"/>
      <c r="I59" s="244"/>
      <c r="J59" s="244"/>
      <c r="K59" s="337"/>
      <c r="L59" s="244"/>
      <c r="M59" s="244"/>
      <c r="N59" s="337"/>
      <c r="O59" s="244"/>
      <c r="P59" s="244"/>
      <c r="Q59" s="344"/>
      <c r="R59" s="244"/>
      <c r="S59" s="244"/>
      <c r="T59" s="183"/>
      <c r="U59" s="244"/>
      <c r="V59" s="244"/>
      <c r="W59" s="183"/>
      <c r="X59" s="244"/>
      <c r="Y59" s="244"/>
      <c r="Z59" s="344"/>
      <c r="AA59" s="244"/>
      <c r="AB59" s="244"/>
      <c r="AC59" s="227"/>
      <c r="AD59" s="576"/>
      <c r="AE59" s="548"/>
    </row>
    <row r="60" spans="1:32" ht="26.25" customHeight="1">
      <c r="A60" s="573">
        <v>2.2000000000000002</v>
      </c>
      <c r="B60" s="593" t="s">
        <v>177</v>
      </c>
      <c r="C60" s="628" t="s">
        <v>146</v>
      </c>
      <c r="D60" s="561" t="s">
        <v>13</v>
      </c>
      <c r="E60" s="233" t="s">
        <v>40</v>
      </c>
      <c r="F60" s="248"/>
      <c r="G60" s="18"/>
      <c r="H60" s="46">
        <v>5.0000000000000001E-4</v>
      </c>
      <c r="I60" s="248"/>
      <c r="J60" s="18"/>
      <c r="K60" s="46">
        <v>2.2000000000000001E-3</v>
      </c>
      <c r="L60" s="248"/>
      <c r="M60" s="18"/>
      <c r="N60" s="46">
        <v>0</v>
      </c>
      <c r="O60" s="248"/>
      <c r="P60" s="18"/>
      <c r="Q60" s="45">
        <v>0</v>
      </c>
      <c r="R60" s="248"/>
      <c r="S60" s="18"/>
      <c r="T60" s="46">
        <v>0</v>
      </c>
      <c r="U60" s="248"/>
      <c r="V60" s="18"/>
      <c r="W60" s="46">
        <v>0</v>
      </c>
      <c r="X60" s="248"/>
      <c r="Y60" s="18"/>
      <c r="Z60" s="46">
        <v>0</v>
      </c>
      <c r="AA60" s="248"/>
      <c r="AB60" s="18"/>
      <c r="AC60" s="250"/>
      <c r="AD60" s="702" t="s">
        <v>209</v>
      </c>
      <c r="AE60" s="548"/>
    </row>
    <row r="61" spans="1:32" ht="15">
      <c r="A61" s="552"/>
      <c r="B61" s="551"/>
      <c r="C61" s="628"/>
      <c r="D61" s="562"/>
      <c r="E61" s="233"/>
      <c r="F61" s="249"/>
      <c r="G61" s="231"/>
      <c r="H61" s="306">
        <v>1</v>
      </c>
      <c r="I61" s="307"/>
      <c r="J61" s="308"/>
      <c r="K61" s="306">
        <v>4</v>
      </c>
      <c r="L61" s="307"/>
      <c r="M61" s="308"/>
      <c r="N61" s="306">
        <v>0</v>
      </c>
      <c r="O61" s="307"/>
      <c r="P61" s="308"/>
      <c r="Q61" s="346">
        <v>0</v>
      </c>
      <c r="R61" s="249"/>
      <c r="S61" s="231"/>
      <c r="T61" s="306">
        <v>0</v>
      </c>
      <c r="U61" s="307"/>
      <c r="V61" s="308"/>
      <c r="W61" s="306">
        <v>0</v>
      </c>
      <c r="X61" s="307"/>
      <c r="Y61" s="308"/>
      <c r="Z61" s="306">
        <v>0</v>
      </c>
      <c r="AA61" s="307"/>
      <c r="AB61" s="308"/>
      <c r="AC61" s="309"/>
      <c r="AD61" s="702"/>
      <c r="AE61" s="548"/>
    </row>
    <row r="62" spans="1:32" ht="1.5" customHeight="1">
      <c r="A62" s="552"/>
      <c r="B62" s="551"/>
      <c r="C62" s="628"/>
      <c r="D62" s="562"/>
      <c r="E62" s="56" t="s">
        <v>43</v>
      </c>
      <c r="F62" s="231"/>
      <c r="G62" s="231"/>
      <c r="H62" s="16">
        <v>4.0000000000000001E-3</v>
      </c>
      <c r="I62" s="231"/>
      <c r="J62" s="231"/>
      <c r="K62" s="16">
        <v>4.0000000000000001E-3</v>
      </c>
      <c r="L62" s="231"/>
      <c r="M62" s="231"/>
      <c r="N62" s="16">
        <v>4.0000000000000001E-3</v>
      </c>
      <c r="O62" s="231"/>
      <c r="P62" s="231"/>
      <c r="Q62" s="16">
        <v>4.0000000000000001E-3</v>
      </c>
      <c r="R62" s="231"/>
      <c r="S62" s="231"/>
      <c r="T62" s="16">
        <v>4.0000000000000001E-3</v>
      </c>
      <c r="U62" s="231"/>
      <c r="V62" s="231"/>
      <c r="W62" s="16">
        <v>4.0000000000000001E-3</v>
      </c>
      <c r="X62" s="231"/>
      <c r="Y62" s="231"/>
      <c r="Z62" s="16">
        <v>4.0000000000000001E-3</v>
      </c>
      <c r="AA62" s="231"/>
      <c r="AB62" s="231"/>
      <c r="AC62" s="16">
        <v>4.0000000000000001E-3</v>
      </c>
      <c r="AD62" s="575"/>
      <c r="AE62" s="548"/>
    </row>
    <row r="63" spans="1:32" ht="1.5" customHeight="1">
      <c r="A63" s="552"/>
      <c r="B63" s="551"/>
      <c r="C63" s="628"/>
      <c r="D63" s="562"/>
      <c r="E63" s="63" t="s">
        <v>44</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575"/>
      <c r="AE63" s="548"/>
    </row>
    <row r="64" spans="1:32" ht="49.5" customHeight="1">
      <c r="A64" s="553"/>
      <c r="B64" s="564"/>
      <c r="C64" s="631"/>
      <c r="D64" s="563"/>
      <c r="E64" s="349" t="s">
        <v>163</v>
      </c>
      <c r="F64" s="50"/>
      <c r="G64" s="50"/>
      <c r="H64" s="183"/>
      <c r="I64" s="50"/>
      <c r="J64" s="50"/>
      <c r="K64" s="183"/>
      <c r="L64" s="50"/>
      <c r="M64" s="50"/>
      <c r="N64" s="183"/>
      <c r="O64" s="50"/>
      <c r="P64" s="50"/>
      <c r="Q64" s="183"/>
      <c r="R64" s="50"/>
      <c r="S64" s="50"/>
      <c r="T64" s="183"/>
      <c r="U64" s="50"/>
      <c r="V64" s="50"/>
      <c r="W64" s="183"/>
      <c r="X64" s="50"/>
      <c r="Y64" s="50"/>
      <c r="Z64" s="183"/>
      <c r="AA64" s="50"/>
      <c r="AB64" s="50"/>
      <c r="AC64" s="49"/>
      <c r="AD64" s="576"/>
      <c r="AE64" s="548"/>
    </row>
    <row r="65" spans="1:32" s="19" customFormat="1" ht="56.25" customHeight="1">
      <c r="A65" s="542" t="s">
        <v>14</v>
      </c>
      <c r="B65" s="543"/>
      <c r="C65" s="543"/>
      <c r="D65" s="543"/>
      <c r="E65" s="543"/>
      <c r="F65" s="543"/>
      <c r="G65" s="543"/>
      <c r="H65" s="543"/>
      <c r="I65" s="543"/>
      <c r="J65" s="543"/>
      <c r="K65" s="543"/>
      <c r="L65" s="543"/>
      <c r="M65" s="543"/>
      <c r="N65" s="543"/>
      <c r="O65" s="543"/>
      <c r="P65" s="543"/>
      <c r="Q65" s="543"/>
      <c r="R65" s="543"/>
      <c r="S65" s="543"/>
      <c r="T65" s="543"/>
      <c r="U65" s="543"/>
      <c r="V65" s="543"/>
      <c r="W65" s="543"/>
      <c r="X65" s="543"/>
      <c r="Y65" s="543"/>
      <c r="Z65" s="543"/>
      <c r="AA65" s="543"/>
      <c r="AB65" s="543"/>
      <c r="AC65" s="543"/>
      <c r="AD65" s="543"/>
      <c r="AE65" s="544"/>
    </row>
    <row r="66" spans="1:32" ht="54" customHeight="1">
      <c r="A66" s="573">
        <v>2.2999999999999998</v>
      </c>
      <c r="B66" s="573" t="s">
        <v>42</v>
      </c>
      <c r="C66" s="627" t="s">
        <v>37</v>
      </c>
      <c r="D66" s="561" t="s">
        <v>13</v>
      </c>
      <c r="E66" s="37" t="s">
        <v>40</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v>4.0300000000000002E-2</v>
      </c>
      <c r="S66" s="16">
        <v>5.3699999999999998E-2</v>
      </c>
      <c r="T66" s="16">
        <v>4.9799999999999997E-2</v>
      </c>
      <c r="U66" s="16">
        <v>4.82E-2</v>
      </c>
      <c r="V66" s="16">
        <v>4.9000000000000002E-2</v>
      </c>
      <c r="W66" s="16">
        <v>4.3499999999999997E-2</v>
      </c>
      <c r="X66" s="16">
        <v>5.0200000000000002E-2</v>
      </c>
      <c r="Y66" s="16">
        <v>5.3199999999999997E-2</v>
      </c>
      <c r="Z66" s="16">
        <v>5.5100000000000003E-2</v>
      </c>
      <c r="AA66" s="16">
        <v>5.4800000000000001E-2</v>
      </c>
      <c r="AB66" s="15"/>
      <c r="AC66" s="15"/>
      <c r="AD66" s="626" t="s">
        <v>253</v>
      </c>
      <c r="AE66" s="545"/>
      <c r="AF66" s="226"/>
    </row>
    <row r="67" spans="1:32" ht="0.75" customHeight="1">
      <c r="A67" s="552"/>
      <c r="B67" s="552"/>
      <c r="C67" s="628"/>
      <c r="D67" s="562"/>
      <c r="E67" s="37" t="s">
        <v>41</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47">
        <v>0.04</v>
      </c>
      <c r="Z67" s="42">
        <v>0.04</v>
      </c>
      <c r="AA67" s="42">
        <v>0.04</v>
      </c>
      <c r="AB67" s="42">
        <v>0.04</v>
      </c>
      <c r="AC67" s="42">
        <v>0.04</v>
      </c>
      <c r="AD67" s="626"/>
      <c r="AE67" s="546"/>
    </row>
    <row r="68" spans="1:32" ht="49.5" customHeight="1">
      <c r="A68" s="552"/>
      <c r="B68" s="552"/>
      <c r="C68" s="628"/>
      <c r="D68" s="562"/>
      <c r="E68" s="349" t="s">
        <v>163</v>
      </c>
      <c r="F68" s="64"/>
      <c r="G68" s="177"/>
      <c r="H68" s="64"/>
      <c r="I68" s="64"/>
      <c r="J68" s="64"/>
      <c r="K68" s="64"/>
      <c r="L68" s="64"/>
      <c r="M68" s="64"/>
      <c r="N68" s="64"/>
      <c r="O68" s="64"/>
      <c r="P68" s="64"/>
      <c r="Q68" s="64"/>
      <c r="R68" s="64"/>
      <c r="S68" s="64"/>
      <c r="T68" s="64"/>
      <c r="U68" s="64"/>
      <c r="V68" s="64"/>
      <c r="W68" s="64"/>
      <c r="X68" s="64"/>
      <c r="Y68" s="64"/>
      <c r="Z68" s="64"/>
      <c r="AA68" s="64"/>
      <c r="AB68" s="341"/>
      <c r="AC68" s="341"/>
      <c r="AD68" s="626"/>
      <c r="AE68" s="547"/>
    </row>
    <row r="69" spans="1:32" s="19" customFormat="1" ht="56.25" customHeight="1">
      <c r="A69" s="542" t="s">
        <v>25</v>
      </c>
      <c r="B69" s="543"/>
      <c r="C69" s="543"/>
      <c r="D69" s="543"/>
      <c r="E69" s="543"/>
      <c r="F69" s="543"/>
      <c r="G69" s="543"/>
      <c r="H69" s="543"/>
      <c r="I69" s="543"/>
      <c r="J69" s="543"/>
      <c r="K69" s="543"/>
      <c r="L69" s="543"/>
      <c r="M69" s="543"/>
      <c r="N69" s="543"/>
      <c r="O69" s="543"/>
      <c r="P69" s="543"/>
      <c r="Q69" s="543"/>
      <c r="R69" s="543"/>
      <c r="S69" s="543"/>
      <c r="T69" s="543"/>
      <c r="U69" s="543"/>
      <c r="V69" s="543"/>
      <c r="W69" s="543"/>
      <c r="X69" s="543"/>
      <c r="Y69" s="543"/>
      <c r="Z69" s="543"/>
      <c r="AA69" s="543"/>
      <c r="AB69" s="543"/>
      <c r="AC69" s="543"/>
      <c r="AD69" s="543"/>
      <c r="AE69" s="544"/>
    </row>
    <row r="70" spans="1:32" ht="53.25" customHeight="1">
      <c r="A70" s="552">
        <v>2.4</v>
      </c>
      <c r="B70" s="629" t="s">
        <v>151</v>
      </c>
      <c r="C70" s="628" t="s">
        <v>37</v>
      </c>
      <c r="D70" s="562" t="s">
        <v>13</v>
      </c>
      <c r="E70" s="37" t="s">
        <v>40</v>
      </c>
      <c r="F70" s="9"/>
      <c r="G70" s="9"/>
      <c r="H70" s="15">
        <v>0.74170000000000003</v>
      </c>
      <c r="I70" s="9"/>
      <c r="J70" s="9"/>
      <c r="K70" s="14">
        <v>0.71</v>
      </c>
      <c r="L70" s="9"/>
      <c r="M70" s="9"/>
      <c r="N70" s="14">
        <v>0.67</v>
      </c>
      <c r="O70" s="9"/>
      <c r="P70" s="9"/>
      <c r="Q70" s="14">
        <v>0.84</v>
      </c>
      <c r="R70" s="420">
        <v>0.81359999999999999</v>
      </c>
      <c r="S70" s="420">
        <v>0.76300000000000001</v>
      </c>
      <c r="T70" s="14">
        <v>0.76529999999999998</v>
      </c>
      <c r="U70" s="420">
        <v>0.76</v>
      </c>
      <c r="V70" s="420">
        <v>0.78</v>
      </c>
      <c r="W70" s="14">
        <v>0.74</v>
      </c>
      <c r="X70" s="420">
        <v>0.74</v>
      </c>
      <c r="Y70" s="420">
        <v>0.72</v>
      </c>
      <c r="Z70" s="14">
        <v>0.76</v>
      </c>
      <c r="AA70" s="420">
        <v>0.9</v>
      </c>
      <c r="AB70" s="420"/>
      <c r="AC70" s="14"/>
      <c r="AD70" s="571" t="s">
        <v>199</v>
      </c>
      <c r="AE70" s="545"/>
    </row>
    <row r="71" spans="1:32" ht="1.5" customHeight="1">
      <c r="A71" s="552"/>
      <c r="B71" s="629"/>
      <c r="C71" s="628"/>
      <c r="D71" s="562"/>
      <c r="E71" s="37" t="s">
        <v>41</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c r="Y71" s="14">
        <v>0.8</v>
      </c>
      <c r="Z71" s="14">
        <v>0.8</v>
      </c>
      <c r="AA71" s="14">
        <v>0.8</v>
      </c>
      <c r="AB71" s="14">
        <v>0.8</v>
      </c>
      <c r="AC71" s="14">
        <v>0.8</v>
      </c>
      <c r="AD71" s="571"/>
      <c r="AE71" s="545"/>
    </row>
    <row r="72" spans="1:32" ht="49.5" customHeight="1">
      <c r="A72" s="553"/>
      <c r="B72" s="630"/>
      <c r="C72" s="631"/>
      <c r="D72" s="563"/>
      <c r="E72" s="349" t="s">
        <v>163</v>
      </c>
      <c r="F72" s="9"/>
      <c r="G72" s="9"/>
      <c r="H72" s="177"/>
      <c r="I72" s="51"/>
      <c r="J72" s="51"/>
      <c r="K72" s="177"/>
      <c r="L72" s="51"/>
      <c r="M72" s="51"/>
      <c r="N72" s="64"/>
      <c r="O72" s="51"/>
      <c r="P72" s="51"/>
      <c r="Q72" s="177"/>
      <c r="R72" s="421"/>
      <c r="S72" s="422"/>
      <c r="T72" s="422"/>
      <c r="U72" s="422"/>
      <c r="V72" s="422"/>
      <c r="W72" s="422"/>
      <c r="X72" s="422"/>
      <c r="Y72" s="64"/>
      <c r="Z72" s="64"/>
      <c r="AA72" s="177"/>
      <c r="AB72" s="412"/>
      <c r="AC72" s="412"/>
      <c r="AD72" s="572"/>
      <c r="AE72" s="548"/>
    </row>
    <row r="73" spans="1:32" ht="53.25" customHeight="1">
      <c r="A73" s="573">
        <v>2.5</v>
      </c>
      <c r="B73" s="549" t="s">
        <v>192</v>
      </c>
      <c r="C73" s="627" t="s">
        <v>76</v>
      </c>
      <c r="D73" s="561" t="s">
        <v>13</v>
      </c>
      <c r="E73" s="176" t="s">
        <v>40</v>
      </c>
      <c r="F73" s="9"/>
      <c r="G73" s="9"/>
      <c r="H73" s="9"/>
      <c r="I73" s="32">
        <v>0.3</v>
      </c>
      <c r="J73" s="9"/>
      <c r="K73" s="9"/>
      <c r="L73" s="9"/>
      <c r="M73" s="32">
        <v>0.58330000000000004</v>
      </c>
      <c r="N73" s="9"/>
      <c r="O73" s="9"/>
      <c r="P73" s="9"/>
      <c r="Q73" s="32">
        <v>0.92600000000000005</v>
      </c>
      <c r="R73" s="9"/>
      <c r="S73" s="9"/>
      <c r="T73" s="9"/>
      <c r="U73" s="32">
        <v>0.25688</v>
      </c>
      <c r="V73" s="9"/>
      <c r="W73" s="9"/>
      <c r="X73" s="9"/>
      <c r="Y73" s="32">
        <v>0.2475</v>
      </c>
      <c r="Z73" s="9"/>
      <c r="AA73" s="9"/>
      <c r="AB73" s="9"/>
      <c r="AC73" s="32"/>
      <c r="AD73" s="536" t="s">
        <v>261</v>
      </c>
      <c r="AE73" s="548"/>
    </row>
    <row r="74" spans="1:32" ht="1.5" customHeight="1">
      <c r="A74" s="552"/>
      <c r="B74" s="550"/>
      <c r="C74" s="628"/>
      <c r="D74" s="562"/>
      <c r="E74" s="176" t="s">
        <v>41</v>
      </c>
      <c r="F74" s="9"/>
      <c r="G74" s="9"/>
      <c r="H74" s="259"/>
      <c r="I74" s="298">
        <v>0.3</v>
      </c>
      <c r="J74" s="18"/>
      <c r="K74" s="259"/>
      <c r="L74" s="18"/>
      <c r="M74" s="32">
        <v>0.6</v>
      </c>
      <c r="N74" s="259"/>
      <c r="O74" s="18"/>
      <c r="P74" s="18"/>
      <c r="Q74" s="32">
        <v>1</v>
      </c>
      <c r="R74" s="9"/>
      <c r="S74" s="9"/>
      <c r="T74" s="259"/>
      <c r="U74" s="298">
        <v>0.3</v>
      </c>
      <c r="V74" s="18"/>
      <c r="W74" s="259"/>
      <c r="X74" s="18"/>
      <c r="Y74" s="32">
        <v>0.6</v>
      </c>
      <c r="Z74" s="259"/>
      <c r="AA74" s="18"/>
      <c r="AB74" s="18"/>
      <c r="AC74" s="32">
        <v>1</v>
      </c>
      <c r="AD74" s="537"/>
      <c r="AE74" s="547"/>
    </row>
    <row r="75" spans="1:32" ht="77.25" customHeight="1">
      <c r="A75" s="632"/>
      <c r="B75" s="551"/>
      <c r="C75" s="628"/>
      <c r="D75" s="562"/>
      <c r="E75" s="349" t="s">
        <v>163</v>
      </c>
      <c r="F75" s="9"/>
      <c r="G75" s="9"/>
      <c r="H75" s="148"/>
      <c r="I75" s="274"/>
      <c r="J75" s="9"/>
      <c r="K75" s="9"/>
      <c r="L75" s="148"/>
      <c r="M75" s="274"/>
      <c r="N75" s="9"/>
      <c r="O75" s="9"/>
      <c r="P75" s="148"/>
      <c r="Q75" s="356"/>
      <c r="R75" s="9"/>
      <c r="S75" s="9"/>
      <c r="T75" s="148"/>
      <c r="U75" s="274"/>
      <c r="V75" s="9"/>
      <c r="W75" s="9"/>
      <c r="X75" s="148"/>
      <c r="Y75" s="446"/>
      <c r="Z75" s="9"/>
      <c r="AA75" s="9"/>
      <c r="AB75" s="148"/>
      <c r="AC75" s="175"/>
      <c r="AD75" s="538"/>
      <c r="AE75" s="547"/>
    </row>
    <row r="76" spans="1:32" ht="53.25" customHeight="1">
      <c r="A76" s="573">
        <v>2.6</v>
      </c>
      <c r="B76" s="593" t="s">
        <v>193</v>
      </c>
      <c r="C76" s="627" t="s">
        <v>32</v>
      </c>
      <c r="D76" s="561" t="s">
        <v>13</v>
      </c>
      <c r="E76" s="176" t="s">
        <v>40</v>
      </c>
      <c r="F76" s="231"/>
      <c r="G76" s="231"/>
      <c r="H76" s="231"/>
      <c r="I76" s="15">
        <v>0.08</v>
      </c>
      <c r="J76" s="231"/>
      <c r="K76" s="231"/>
      <c r="L76" s="231"/>
      <c r="M76" s="15">
        <v>0.36109999999999998</v>
      </c>
      <c r="N76" s="231"/>
      <c r="O76" s="231"/>
      <c r="P76" s="231"/>
      <c r="Q76" s="15">
        <v>0.88</v>
      </c>
      <c r="R76" s="231"/>
      <c r="S76" s="231"/>
      <c r="T76" s="231"/>
      <c r="U76" s="15">
        <v>0.1376</v>
      </c>
      <c r="V76" s="231"/>
      <c r="W76" s="231"/>
      <c r="X76" s="231"/>
      <c r="Y76" s="15">
        <v>0.2079</v>
      </c>
      <c r="Z76" s="231"/>
      <c r="AA76" s="231"/>
      <c r="AB76" s="231"/>
      <c r="AC76" s="15"/>
      <c r="AD76" s="536" t="s">
        <v>262</v>
      </c>
      <c r="AE76" s="548"/>
    </row>
    <row r="77" spans="1:32" ht="1.5" customHeight="1">
      <c r="A77" s="552"/>
      <c r="B77" s="551"/>
      <c r="C77" s="628"/>
      <c r="D77" s="562"/>
      <c r="E77" s="176" t="s">
        <v>41</v>
      </c>
      <c r="F77" s="9"/>
      <c r="G77" s="9"/>
      <c r="H77" s="259"/>
      <c r="I77" s="298">
        <v>0.3</v>
      </c>
      <c r="J77" s="18"/>
      <c r="K77" s="259"/>
      <c r="L77" s="18"/>
      <c r="M77" s="32">
        <v>0.6</v>
      </c>
      <c r="N77" s="259"/>
      <c r="O77" s="18"/>
      <c r="P77" s="18"/>
      <c r="Q77" s="32">
        <v>1</v>
      </c>
      <c r="R77" s="9"/>
      <c r="S77" s="9"/>
      <c r="T77" s="259"/>
      <c r="U77" s="32">
        <v>0.3</v>
      </c>
      <c r="V77" s="18"/>
      <c r="W77" s="259"/>
      <c r="X77" s="18"/>
      <c r="Y77" s="32">
        <v>0.6</v>
      </c>
      <c r="Z77" s="259"/>
      <c r="AA77" s="18"/>
      <c r="AB77" s="18"/>
      <c r="AC77" s="32">
        <v>1</v>
      </c>
      <c r="AD77" s="537"/>
      <c r="AE77" s="547"/>
    </row>
    <row r="78" spans="1:32" ht="49.5" customHeight="1">
      <c r="A78" s="632"/>
      <c r="B78" s="551"/>
      <c r="C78" s="628"/>
      <c r="D78" s="562"/>
      <c r="E78" s="349" t="s">
        <v>163</v>
      </c>
      <c r="F78" s="18"/>
      <c r="G78" s="18"/>
      <c r="H78" s="265"/>
      <c r="I78" s="64"/>
      <c r="J78" s="18"/>
      <c r="K78" s="18"/>
      <c r="L78" s="265"/>
      <c r="M78" s="64"/>
      <c r="N78" s="18"/>
      <c r="O78" s="18"/>
      <c r="P78" s="265"/>
      <c r="Q78" s="357"/>
      <c r="R78" s="18"/>
      <c r="S78" s="18"/>
      <c r="T78" s="265"/>
      <c r="U78" s="64"/>
      <c r="V78" s="18"/>
      <c r="W78" s="18"/>
      <c r="X78" s="265"/>
      <c r="Y78" s="64"/>
      <c r="Z78" s="18"/>
      <c r="AA78" s="18"/>
      <c r="AB78" s="265"/>
      <c r="AC78" s="266"/>
      <c r="AD78" s="538"/>
      <c r="AE78" s="547"/>
    </row>
    <row r="79" spans="1:32" ht="53.25" customHeight="1">
      <c r="A79" s="633">
        <v>2.7</v>
      </c>
      <c r="B79" s="633" t="s">
        <v>103</v>
      </c>
      <c r="C79" s="635" t="s">
        <v>102</v>
      </c>
      <c r="D79" s="565" t="s">
        <v>13</v>
      </c>
      <c r="E79" s="49" t="s">
        <v>40</v>
      </c>
      <c r="F79" s="33">
        <v>1</v>
      </c>
      <c r="G79" s="33">
        <v>1</v>
      </c>
      <c r="H79" s="33">
        <v>1</v>
      </c>
      <c r="I79" s="33">
        <v>1</v>
      </c>
      <c r="J79" s="33">
        <v>1</v>
      </c>
      <c r="K79" s="33">
        <v>1</v>
      </c>
      <c r="L79" s="33">
        <v>1</v>
      </c>
      <c r="M79" s="33">
        <v>1</v>
      </c>
      <c r="N79" s="33">
        <v>1</v>
      </c>
      <c r="O79" s="33">
        <v>1</v>
      </c>
      <c r="P79" s="33">
        <v>1</v>
      </c>
      <c r="Q79" s="33">
        <v>1</v>
      </c>
      <c r="R79" s="33">
        <v>1</v>
      </c>
      <c r="S79" s="33">
        <v>1</v>
      </c>
      <c r="T79" s="33">
        <v>1</v>
      </c>
      <c r="U79" s="33">
        <v>1</v>
      </c>
      <c r="V79" s="33">
        <v>1</v>
      </c>
      <c r="W79" s="33">
        <v>1</v>
      </c>
      <c r="X79" s="33">
        <v>1</v>
      </c>
      <c r="Y79" s="33">
        <v>1</v>
      </c>
      <c r="Z79" s="33">
        <v>1</v>
      </c>
      <c r="AA79" s="33">
        <v>1</v>
      </c>
      <c r="AB79" s="33">
        <v>1</v>
      </c>
      <c r="AC79" s="33"/>
      <c r="AD79" s="701" t="s">
        <v>255</v>
      </c>
      <c r="AE79" s="548"/>
    </row>
    <row r="80" spans="1:32" ht="1.5" customHeight="1">
      <c r="A80" s="633"/>
      <c r="B80" s="633"/>
      <c r="C80" s="635"/>
      <c r="D80" s="565"/>
      <c r="E80" s="49" t="s">
        <v>41</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701"/>
      <c r="AE80" s="548"/>
    </row>
    <row r="81" spans="1:32" ht="49.5" customHeight="1">
      <c r="A81" s="634"/>
      <c r="B81" s="633"/>
      <c r="C81" s="635"/>
      <c r="D81" s="565"/>
      <c r="E81" s="349" t="s">
        <v>163</v>
      </c>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175"/>
      <c r="AD81" s="701"/>
      <c r="AE81" s="548"/>
      <c r="AF81" s="226"/>
    </row>
    <row r="82" spans="1:32" s="19" customFormat="1" ht="56.25" customHeight="1">
      <c r="A82" s="542" t="s">
        <v>159</v>
      </c>
      <c r="B82" s="543"/>
      <c r="C82" s="543"/>
      <c r="D82" s="543"/>
      <c r="E82" s="543"/>
      <c r="F82" s="543"/>
      <c r="G82" s="543"/>
      <c r="H82" s="543"/>
      <c r="I82" s="543"/>
      <c r="J82" s="543"/>
      <c r="K82" s="543"/>
      <c r="L82" s="543"/>
      <c r="M82" s="543"/>
      <c r="N82" s="543"/>
      <c r="O82" s="543"/>
      <c r="P82" s="543"/>
      <c r="Q82" s="543"/>
      <c r="R82" s="543"/>
      <c r="S82" s="543"/>
      <c r="T82" s="543"/>
      <c r="U82" s="543"/>
      <c r="V82" s="543"/>
      <c r="W82" s="543"/>
      <c r="X82" s="543"/>
      <c r="Y82" s="543"/>
      <c r="Z82" s="543"/>
      <c r="AA82" s="543"/>
      <c r="AB82" s="543"/>
      <c r="AC82" s="543"/>
      <c r="AD82" s="543"/>
      <c r="AE82" s="544"/>
    </row>
    <row r="83" spans="1:32" ht="109.5" customHeight="1">
      <c r="A83" s="437">
        <v>3.1</v>
      </c>
      <c r="B83" s="374" t="s">
        <v>168</v>
      </c>
      <c r="C83" s="363" t="s">
        <v>147</v>
      </c>
      <c r="D83" s="405" t="s">
        <v>12</v>
      </c>
      <c r="E83" s="351" t="s">
        <v>65</v>
      </c>
      <c r="F83" s="353"/>
      <c r="G83" s="353"/>
      <c r="H83" s="348"/>
      <c r="I83" s="348"/>
      <c r="J83" s="348"/>
      <c r="K83" s="348"/>
      <c r="L83" s="348"/>
      <c r="M83" s="348"/>
      <c r="N83" s="348"/>
      <c r="O83" s="348"/>
      <c r="P83" s="348"/>
      <c r="Q83" s="348"/>
      <c r="R83" s="399"/>
      <c r="S83" s="434"/>
      <c r="T83" s="434"/>
      <c r="U83" s="434"/>
      <c r="V83" s="434"/>
      <c r="W83" s="434"/>
      <c r="X83" s="434"/>
      <c r="Y83" s="434"/>
      <c r="Z83" s="434"/>
      <c r="AA83" s="434"/>
      <c r="AB83" s="33"/>
      <c r="AC83" s="33"/>
      <c r="AD83" s="533" t="s">
        <v>248</v>
      </c>
      <c r="AE83" s="362"/>
    </row>
    <row r="84" spans="1:32" ht="53.25" customHeight="1">
      <c r="A84" s="573">
        <v>3.2</v>
      </c>
      <c r="B84" s="636" t="s">
        <v>169</v>
      </c>
      <c r="C84" s="667" t="s">
        <v>33</v>
      </c>
      <c r="D84" s="670" t="s">
        <v>12</v>
      </c>
      <c r="E84" s="361" t="s">
        <v>167</v>
      </c>
      <c r="F84" s="364"/>
      <c r="G84" s="364"/>
      <c r="H84" s="365">
        <v>1033000</v>
      </c>
      <c r="I84" s="365">
        <v>846000</v>
      </c>
      <c r="J84" s="365">
        <v>560000</v>
      </c>
      <c r="K84" s="365">
        <v>218000</v>
      </c>
      <c r="L84" s="365">
        <v>-11000</v>
      </c>
      <c r="M84" s="365">
        <v>-130000</v>
      </c>
      <c r="N84" s="365">
        <v>-164000</v>
      </c>
      <c r="O84" s="365">
        <v>-187000</v>
      </c>
      <c r="P84" s="379"/>
      <c r="Q84" s="365">
        <v>0</v>
      </c>
      <c r="R84" s="365">
        <v>1071000</v>
      </c>
      <c r="S84" s="365">
        <v>1024000</v>
      </c>
      <c r="T84" s="365">
        <v>932000</v>
      </c>
      <c r="U84" s="365">
        <v>832000</v>
      </c>
      <c r="V84" s="365">
        <v>480000</v>
      </c>
      <c r="W84" s="365">
        <v>170000</v>
      </c>
      <c r="X84" s="365">
        <v>158000</v>
      </c>
      <c r="Y84" s="365">
        <v>-12000</v>
      </c>
      <c r="Z84" s="365">
        <v>266000</v>
      </c>
      <c r="AA84" s="365">
        <v>80000</v>
      </c>
      <c r="AB84" s="365"/>
      <c r="AC84" s="365"/>
      <c r="AD84" s="606" t="s">
        <v>250</v>
      </c>
      <c r="AE84" s="664"/>
    </row>
    <row r="85" spans="1:32" ht="1.5" customHeight="1">
      <c r="A85" s="552"/>
      <c r="B85" s="637"/>
      <c r="C85" s="668"/>
      <c r="D85" s="671"/>
      <c r="E85" s="361" t="s">
        <v>165</v>
      </c>
      <c r="F85" s="364"/>
      <c r="G85" s="364"/>
      <c r="H85" s="365">
        <v>1000000</v>
      </c>
      <c r="I85" s="365">
        <v>800000</v>
      </c>
      <c r="J85" s="365">
        <v>500000</v>
      </c>
      <c r="K85" s="365">
        <v>200000</v>
      </c>
      <c r="L85" s="365">
        <v>150000</v>
      </c>
      <c r="M85" s="365">
        <v>0</v>
      </c>
      <c r="N85" s="365">
        <v>0</v>
      </c>
      <c r="O85" s="365">
        <v>0</v>
      </c>
      <c r="P85" s="365">
        <v>0</v>
      </c>
      <c r="Q85" s="365">
        <v>0</v>
      </c>
      <c r="R85" s="428"/>
      <c r="S85" s="428"/>
      <c r="T85" s="365">
        <v>1000000</v>
      </c>
      <c r="U85" s="365">
        <v>800000</v>
      </c>
      <c r="V85" s="365">
        <v>500000</v>
      </c>
      <c r="W85" s="365">
        <v>200000</v>
      </c>
      <c r="X85" s="365">
        <v>100000</v>
      </c>
      <c r="Y85" s="365">
        <v>0</v>
      </c>
      <c r="Z85" s="365">
        <v>0</v>
      </c>
      <c r="AA85" s="365">
        <v>0</v>
      </c>
      <c r="AB85" s="365">
        <v>0</v>
      </c>
      <c r="AC85" s="365">
        <v>0</v>
      </c>
      <c r="AD85" s="607"/>
      <c r="AE85" s="665"/>
    </row>
    <row r="86" spans="1:32" ht="1.5" customHeight="1">
      <c r="A86" s="552"/>
      <c r="B86" s="637"/>
      <c r="C86" s="668"/>
      <c r="D86" s="671"/>
      <c r="E86" s="361" t="s">
        <v>164</v>
      </c>
      <c r="F86" s="373">
        <v>0</v>
      </c>
      <c r="G86" s="373">
        <v>0</v>
      </c>
      <c r="H86" s="373">
        <v>0</v>
      </c>
      <c r="I86" s="373">
        <v>0</v>
      </c>
      <c r="J86" s="373">
        <v>0</v>
      </c>
      <c r="K86" s="373">
        <v>0</v>
      </c>
      <c r="L86" s="373">
        <v>0</v>
      </c>
      <c r="M86" s="373">
        <v>0</v>
      </c>
      <c r="N86" s="373">
        <v>0</v>
      </c>
      <c r="O86" s="373">
        <v>0</v>
      </c>
      <c r="P86" s="373">
        <v>0</v>
      </c>
      <c r="Q86" s="373">
        <v>0</v>
      </c>
      <c r="R86" s="373">
        <v>0</v>
      </c>
      <c r="S86" s="373">
        <v>0</v>
      </c>
      <c r="T86" s="373">
        <v>0</v>
      </c>
      <c r="U86" s="373">
        <v>0</v>
      </c>
      <c r="V86" s="373">
        <v>0</v>
      </c>
      <c r="W86" s="373">
        <v>0</v>
      </c>
      <c r="X86" s="373">
        <v>0</v>
      </c>
      <c r="Y86" s="373">
        <v>0</v>
      </c>
      <c r="Z86" s="373">
        <v>0</v>
      </c>
      <c r="AA86" s="373">
        <v>0</v>
      </c>
      <c r="AB86" s="373">
        <v>0</v>
      </c>
      <c r="AC86" s="373">
        <v>0</v>
      </c>
      <c r="AD86" s="607"/>
      <c r="AE86" s="665"/>
    </row>
    <row r="87" spans="1:32" ht="53.25" customHeight="1">
      <c r="A87" s="553"/>
      <c r="B87" s="638"/>
      <c r="C87" s="669"/>
      <c r="D87" s="672"/>
      <c r="E87" s="361" t="s">
        <v>163</v>
      </c>
      <c r="F87" s="367"/>
      <c r="G87" s="367"/>
      <c r="H87" s="367"/>
      <c r="I87" s="367"/>
      <c r="J87" s="367"/>
      <c r="K87" s="367"/>
      <c r="L87" s="368"/>
      <c r="M87" s="368"/>
      <c r="N87" s="368"/>
      <c r="O87" s="368"/>
      <c r="P87" s="380"/>
      <c r="Q87" s="367"/>
      <c r="R87" s="367"/>
      <c r="S87" s="367"/>
      <c r="T87" s="367"/>
      <c r="U87" s="367"/>
      <c r="V87" s="367"/>
      <c r="W87" s="367"/>
      <c r="X87" s="421"/>
      <c r="Y87" s="422"/>
      <c r="Z87" s="421"/>
      <c r="AA87" s="421"/>
      <c r="AB87" s="277"/>
      <c r="AC87" s="277"/>
      <c r="AD87" s="608"/>
      <c r="AE87" s="666"/>
    </row>
    <row r="88" spans="1:32" ht="27" customHeight="1">
      <c r="A88" s="573">
        <v>3.3</v>
      </c>
      <c r="B88" s="636" t="s">
        <v>170</v>
      </c>
      <c r="C88" s="623" t="s">
        <v>28</v>
      </c>
      <c r="D88" s="674" t="s">
        <v>12</v>
      </c>
      <c r="E88" s="366" t="s">
        <v>166</v>
      </c>
      <c r="F88" s="371"/>
      <c r="G88" s="371"/>
      <c r="H88" s="372">
        <f>(H89-H90)/H90</f>
        <v>0.15698587127158556</v>
      </c>
      <c r="I88" s="372">
        <f t="shared" ref="I88:Q88" si="4">(I89-I90)/I90</f>
        <v>0.30654420206659011</v>
      </c>
      <c r="J88" s="372">
        <f t="shared" si="4"/>
        <v>0.29055258467023171</v>
      </c>
      <c r="K88" s="372">
        <f t="shared" si="4"/>
        <v>0.39259796806966618</v>
      </c>
      <c r="L88" s="372">
        <f t="shared" si="4"/>
        <v>0.25903614457831325</v>
      </c>
      <c r="M88" s="372">
        <f t="shared" si="4"/>
        <v>0.1211453744493392</v>
      </c>
      <c r="N88" s="372">
        <f t="shared" si="4"/>
        <v>2.111893293812523E-2</v>
      </c>
      <c r="O88" s="372">
        <f t="shared" si="4"/>
        <v>3.9486356340288922E-2</v>
      </c>
      <c r="P88" s="372"/>
      <c r="Q88" s="372">
        <f t="shared" si="4"/>
        <v>-1.6194331983805668E-2</v>
      </c>
      <c r="R88" s="435"/>
      <c r="S88" s="435"/>
      <c r="T88" s="372">
        <f t="shared" ref="T88:AA88" si="5">(T89-T90)/T90</f>
        <v>-0.19257773319959878</v>
      </c>
      <c r="U88" s="372">
        <f t="shared" si="5"/>
        <v>-0.12105263157894737</v>
      </c>
      <c r="V88" s="372">
        <f t="shared" si="5"/>
        <v>0.15288518738845924</v>
      </c>
      <c r="W88" s="372">
        <f t="shared" si="5"/>
        <v>7.730560578661845E-2</v>
      </c>
      <c r="X88" s="372">
        <f t="shared" si="5"/>
        <v>9.4605160281469897E-2</v>
      </c>
      <c r="Y88" s="372">
        <f t="shared" si="5"/>
        <v>0.10003437607425232</v>
      </c>
      <c r="Z88" s="372">
        <f t="shared" si="5"/>
        <v>2.7761370348493797E-2</v>
      </c>
      <c r="AA88" s="372">
        <f t="shared" si="5"/>
        <v>7.9769736842105268E-2</v>
      </c>
      <c r="AB88" s="372"/>
      <c r="AC88" s="372"/>
      <c r="AD88" s="536" t="s">
        <v>249</v>
      </c>
      <c r="AE88" s="661"/>
    </row>
    <row r="89" spans="1:32" ht="16.5" customHeight="1">
      <c r="A89" s="552"/>
      <c r="B89" s="637"/>
      <c r="C89" s="651"/>
      <c r="D89" s="675"/>
      <c r="E89" s="366" t="s">
        <v>167</v>
      </c>
      <c r="F89" s="369"/>
      <c r="G89" s="369"/>
      <c r="H89" s="370">
        <v>737000</v>
      </c>
      <c r="I89" s="370">
        <v>1138000</v>
      </c>
      <c r="J89" s="370">
        <v>1448000</v>
      </c>
      <c r="K89" s="370">
        <v>1919000</v>
      </c>
      <c r="L89" s="370">
        <v>2299000</v>
      </c>
      <c r="M89" s="370">
        <v>2545000</v>
      </c>
      <c r="N89" s="370">
        <v>2756000</v>
      </c>
      <c r="O89" s="370">
        <v>3238000</v>
      </c>
      <c r="P89" s="370"/>
      <c r="Q89" s="370">
        <v>3888000</v>
      </c>
      <c r="R89" s="436"/>
      <c r="S89" s="436"/>
      <c r="T89" s="370">
        <v>805000</v>
      </c>
      <c r="U89" s="370">
        <v>1169000</v>
      </c>
      <c r="V89" s="370">
        <v>1938000</v>
      </c>
      <c r="W89" s="370">
        <v>2383000</v>
      </c>
      <c r="X89" s="451">
        <v>2800000</v>
      </c>
      <c r="Y89" s="452">
        <v>3200000</v>
      </c>
      <c r="Z89" s="452">
        <v>3480000</v>
      </c>
      <c r="AA89" s="452">
        <v>3939000</v>
      </c>
      <c r="AB89" s="370"/>
      <c r="AC89" s="370"/>
      <c r="AD89" s="537"/>
      <c r="AE89" s="662"/>
    </row>
    <row r="90" spans="1:32" ht="1.5" customHeight="1">
      <c r="A90" s="552"/>
      <c r="B90" s="637"/>
      <c r="C90" s="651"/>
      <c r="D90" s="675"/>
      <c r="E90" s="361" t="s">
        <v>165</v>
      </c>
      <c r="F90" s="369"/>
      <c r="G90" s="369"/>
      <c r="H90" s="370">
        <v>637000</v>
      </c>
      <c r="I90" s="370">
        <v>871000</v>
      </c>
      <c r="J90" s="370">
        <v>1122000</v>
      </c>
      <c r="K90" s="370">
        <v>1378000</v>
      </c>
      <c r="L90" s="370">
        <v>1826000</v>
      </c>
      <c r="M90" s="370">
        <v>2270000</v>
      </c>
      <c r="N90" s="370">
        <v>2699000</v>
      </c>
      <c r="O90" s="370">
        <v>3115000</v>
      </c>
      <c r="P90" s="370">
        <v>3531000</v>
      </c>
      <c r="Q90" s="370">
        <v>3952000</v>
      </c>
      <c r="R90" s="429"/>
      <c r="S90" s="428"/>
      <c r="T90" s="370">
        <v>997000</v>
      </c>
      <c r="U90" s="370">
        <v>1330000</v>
      </c>
      <c r="V90" s="370">
        <v>1681000</v>
      </c>
      <c r="W90" s="370">
        <v>2212000</v>
      </c>
      <c r="X90" s="450">
        <v>2558000</v>
      </c>
      <c r="Y90" s="370">
        <v>2909000</v>
      </c>
      <c r="Z90" s="370">
        <v>3386000</v>
      </c>
      <c r="AA90" s="370">
        <v>3648000</v>
      </c>
      <c r="AB90" s="370">
        <v>4038000</v>
      </c>
      <c r="AC90" s="370">
        <v>4500000</v>
      </c>
      <c r="AD90" s="537"/>
      <c r="AE90" s="662"/>
    </row>
    <row r="91" spans="1:32" ht="1.5" customHeight="1">
      <c r="A91" s="552"/>
      <c r="B91" s="637"/>
      <c r="C91" s="651"/>
      <c r="D91" s="675"/>
      <c r="E91" s="361" t="s">
        <v>164</v>
      </c>
      <c r="F91" s="33">
        <v>0</v>
      </c>
      <c r="G91" s="33">
        <v>0</v>
      </c>
      <c r="H91" s="33">
        <v>0</v>
      </c>
      <c r="I91" s="33">
        <v>0</v>
      </c>
      <c r="J91" s="33">
        <v>0</v>
      </c>
      <c r="K91" s="33">
        <v>0</v>
      </c>
      <c r="L91" s="33">
        <v>0</v>
      </c>
      <c r="M91" s="33">
        <v>0</v>
      </c>
      <c r="N91" s="33">
        <v>0</v>
      </c>
      <c r="O91" s="33">
        <v>0</v>
      </c>
      <c r="P91" s="33">
        <v>0</v>
      </c>
      <c r="Q91" s="33">
        <v>0</v>
      </c>
      <c r="R91" s="430">
        <v>0</v>
      </c>
      <c r="S91" s="33">
        <v>0</v>
      </c>
      <c r="T91" s="33">
        <v>0</v>
      </c>
      <c r="U91" s="33">
        <v>0</v>
      </c>
      <c r="V91" s="33">
        <v>0</v>
      </c>
      <c r="W91" s="33">
        <v>0</v>
      </c>
      <c r="X91" s="33">
        <v>0</v>
      </c>
      <c r="Y91" s="33">
        <v>0</v>
      </c>
      <c r="Z91" s="33">
        <v>0</v>
      </c>
      <c r="AA91" s="33">
        <v>0</v>
      </c>
      <c r="AB91" s="33">
        <v>0</v>
      </c>
      <c r="AC91" s="33">
        <v>0</v>
      </c>
      <c r="AD91" s="537"/>
      <c r="AE91" s="662"/>
    </row>
    <row r="92" spans="1:32" ht="53.25" customHeight="1">
      <c r="A92" s="553"/>
      <c r="B92" s="638"/>
      <c r="C92" s="652"/>
      <c r="D92" s="676"/>
      <c r="E92" s="361" t="s">
        <v>163</v>
      </c>
      <c r="F92" s="353"/>
      <c r="G92" s="353"/>
      <c r="H92" s="348"/>
      <c r="I92" s="348"/>
      <c r="J92" s="348"/>
      <c r="K92" s="348"/>
      <c r="L92" s="348"/>
      <c r="M92" s="348"/>
      <c r="N92" s="348"/>
      <c r="O92" s="348"/>
      <c r="P92" s="348"/>
      <c r="Q92" s="348"/>
      <c r="R92" s="9"/>
      <c r="S92" s="9"/>
      <c r="T92" s="348"/>
      <c r="U92" s="348"/>
      <c r="V92" s="348"/>
      <c r="W92" s="348"/>
      <c r="X92" s="348"/>
      <c r="Y92" s="348"/>
      <c r="Z92" s="348"/>
      <c r="AA92" s="348"/>
      <c r="AB92" s="349"/>
      <c r="AC92" s="354"/>
      <c r="AD92" s="538"/>
      <c r="AE92" s="663"/>
    </row>
    <row r="93" spans="1:32" ht="57" customHeight="1">
      <c r="A93" s="67"/>
      <c r="B93" s="677" t="s">
        <v>26</v>
      </c>
      <c r="C93" s="678"/>
      <c r="D93" s="678"/>
      <c r="E93" s="65"/>
      <c r="F93" s="692"/>
      <c r="G93" s="693"/>
      <c r="H93" s="693"/>
      <c r="I93" s="693"/>
      <c r="J93" s="693"/>
      <c r="K93" s="693"/>
      <c r="L93" s="693"/>
      <c r="M93" s="693"/>
      <c r="N93" s="693"/>
      <c r="O93" s="693"/>
      <c r="P93" s="693"/>
      <c r="Q93" s="693"/>
      <c r="R93" s="693"/>
      <c r="S93" s="693"/>
      <c r="T93" s="693"/>
      <c r="U93" s="693"/>
      <c r="V93" s="693"/>
      <c r="W93" s="693"/>
      <c r="X93" s="693"/>
      <c r="Y93" s="693"/>
      <c r="Z93" s="693"/>
      <c r="AA93" s="693"/>
      <c r="AB93" s="693"/>
      <c r="AC93" s="693"/>
      <c r="AD93" s="693"/>
      <c r="AE93" s="694"/>
    </row>
    <row r="94" spans="1:32" ht="53.25" customHeight="1">
      <c r="A94" s="573">
        <v>3.4</v>
      </c>
      <c r="B94" s="648" t="s">
        <v>34</v>
      </c>
      <c r="C94" s="627" t="s">
        <v>38</v>
      </c>
      <c r="D94" s="583" t="s">
        <v>12</v>
      </c>
      <c r="E94" s="147" t="s">
        <v>40</v>
      </c>
      <c r="F94" s="9"/>
      <c r="G94" s="9"/>
      <c r="H94" s="301">
        <v>0.98</v>
      </c>
      <c r="I94" s="150"/>
      <c r="J94" s="150"/>
      <c r="K94" s="149">
        <v>0.99</v>
      </c>
      <c r="L94" s="150"/>
      <c r="M94" s="150"/>
      <c r="N94" s="149">
        <v>0.98</v>
      </c>
      <c r="O94" s="150"/>
      <c r="P94" s="150"/>
      <c r="Q94" s="149">
        <v>0.99</v>
      </c>
      <c r="R94" s="9"/>
      <c r="S94" s="9"/>
      <c r="T94" s="301">
        <v>0.98</v>
      </c>
      <c r="U94" s="150"/>
      <c r="V94" s="150"/>
      <c r="W94" s="301">
        <v>0.98</v>
      </c>
      <c r="X94" s="150"/>
      <c r="Y94" s="150"/>
      <c r="Z94" s="301">
        <v>0.98</v>
      </c>
      <c r="AA94" s="150"/>
      <c r="AB94" s="150"/>
      <c r="AC94" s="149"/>
      <c r="AD94" s="642" t="s">
        <v>209</v>
      </c>
      <c r="AE94" s="645"/>
      <c r="AF94" s="226"/>
    </row>
    <row r="95" spans="1:32" ht="1.5" customHeight="1">
      <c r="A95" s="552"/>
      <c r="B95" s="649"/>
      <c r="C95" s="628"/>
      <c r="D95" s="584"/>
      <c r="E95" s="147" t="s">
        <v>66</v>
      </c>
      <c r="F95" s="9"/>
      <c r="G95" s="9"/>
      <c r="H95" s="149">
        <v>0.95</v>
      </c>
      <c r="I95" s="150"/>
      <c r="J95" s="150"/>
      <c r="K95" s="149">
        <v>0.95</v>
      </c>
      <c r="L95" s="150"/>
      <c r="M95" s="150"/>
      <c r="N95" s="149">
        <v>0.95</v>
      </c>
      <c r="O95" s="150"/>
      <c r="P95" s="150"/>
      <c r="Q95" s="149">
        <v>0.95</v>
      </c>
      <c r="R95" s="9"/>
      <c r="S95" s="9"/>
      <c r="T95" s="301">
        <v>0.95</v>
      </c>
      <c r="U95" s="150"/>
      <c r="V95" s="150"/>
      <c r="W95" s="149">
        <v>0.95</v>
      </c>
      <c r="X95" s="150"/>
      <c r="Y95" s="150"/>
      <c r="Z95" s="149">
        <v>0.95</v>
      </c>
      <c r="AA95" s="150"/>
      <c r="AB95" s="150"/>
      <c r="AC95" s="149">
        <v>0.95</v>
      </c>
      <c r="AD95" s="643"/>
      <c r="AE95" s="646"/>
    </row>
    <row r="96" spans="1:32" ht="1.5" customHeight="1">
      <c r="A96" s="552"/>
      <c r="B96" s="649"/>
      <c r="C96" s="628"/>
      <c r="D96" s="584"/>
      <c r="E96" s="147" t="s">
        <v>67</v>
      </c>
      <c r="F96" s="9"/>
      <c r="G96" s="9"/>
      <c r="H96" s="149">
        <v>0.92</v>
      </c>
      <c r="I96" s="150"/>
      <c r="J96" s="150"/>
      <c r="K96" s="149">
        <v>0.92</v>
      </c>
      <c r="L96" s="150"/>
      <c r="M96" s="150"/>
      <c r="N96" s="149">
        <v>0.92</v>
      </c>
      <c r="O96" s="150"/>
      <c r="P96" s="150"/>
      <c r="Q96" s="149">
        <v>0.92</v>
      </c>
      <c r="R96" s="9"/>
      <c r="S96" s="9"/>
      <c r="T96" s="301">
        <v>0.92</v>
      </c>
      <c r="U96" s="150"/>
      <c r="V96" s="150"/>
      <c r="W96" s="149">
        <v>0.92</v>
      </c>
      <c r="X96" s="150"/>
      <c r="Y96" s="150"/>
      <c r="Z96" s="149">
        <v>0.92</v>
      </c>
      <c r="AA96" s="150"/>
      <c r="AB96" s="150"/>
      <c r="AC96" s="149">
        <v>0.92</v>
      </c>
      <c r="AD96" s="643"/>
      <c r="AE96" s="646"/>
    </row>
    <row r="97" spans="1:32" ht="53.25" customHeight="1">
      <c r="A97" s="553"/>
      <c r="B97" s="673"/>
      <c r="C97" s="631"/>
      <c r="D97" s="585"/>
      <c r="E97" s="147" t="s">
        <v>57</v>
      </c>
      <c r="F97" s="9"/>
      <c r="G97" s="9"/>
      <c r="H97" s="230"/>
      <c r="I97" s="148"/>
      <c r="J97" s="148"/>
      <c r="K97" s="230"/>
      <c r="L97" s="148"/>
      <c r="M97" s="148"/>
      <c r="N97" s="230"/>
      <c r="O97" s="50"/>
      <c r="P97" s="148"/>
      <c r="Q97" s="348"/>
      <c r="R97" s="9"/>
      <c r="S97" s="9"/>
      <c r="T97" s="274"/>
      <c r="U97" s="148"/>
      <c r="V97" s="148"/>
      <c r="W97" s="274"/>
      <c r="X97" s="148"/>
      <c r="Y97" s="148"/>
      <c r="Z97" s="274"/>
      <c r="AA97" s="50"/>
      <c r="AB97" s="148"/>
      <c r="AC97" s="229"/>
      <c r="AD97" s="644"/>
      <c r="AE97" s="647"/>
    </row>
    <row r="98" spans="1:32" s="19" customFormat="1" ht="57" customHeight="1">
      <c r="A98" s="542" t="s">
        <v>3</v>
      </c>
      <c r="B98" s="543"/>
      <c r="C98" s="543"/>
      <c r="D98" s="543"/>
      <c r="E98" s="543"/>
      <c r="F98" s="543"/>
      <c r="G98" s="543"/>
      <c r="H98" s="543"/>
      <c r="I98" s="543"/>
      <c r="J98" s="543"/>
      <c r="K98" s="543"/>
      <c r="L98" s="543"/>
      <c r="M98" s="543"/>
      <c r="N98" s="543"/>
      <c r="O98" s="543"/>
      <c r="P98" s="543"/>
      <c r="Q98" s="543"/>
      <c r="R98" s="543"/>
      <c r="S98" s="543"/>
      <c r="T98" s="543"/>
      <c r="U98" s="543"/>
      <c r="V98" s="543"/>
      <c r="W98" s="543"/>
      <c r="X98" s="543"/>
      <c r="Y98" s="543"/>
      <c r="Z98" s="543"/>
      <c r="AA98" s="543"/>
      <c r="AB98" s="543"/>
      <c r="AC98" s="543"/>
      <c r="AD98" s="543"/>
      <c r="AE98" s="544"/>
    </row>
    <row r="99" spans="1:32" ht="53.25" customHeight="1">
      <c r="A99" s="23">
        <v>4.0999999999999996</v>
      </c>
      <c r="B99" s="534" t="s">
        <v>210</v>
      </c>
      <c r="C99" s="651" t="s">
        <v>71</v>
      </c>
      <c r="D99" s="653" t="s">
        <v>12</v>
      </c>
      <c r="E99" s="34" t="s">
        <v>40</v>
      </c>
      <c r="F99" s="15">
        <v>-7.0999999999999994E-2</v>
      </c>
      <c r="G99" s="15">
        <v>-2.8000000000000001E-2</v>
      </c>
      <c r="H99" s="15">
        <v>-7.0000000000000001E-3</v>
      </c>
      <c r="I99" s="15">
        <v>3.0000000000000001E-3</v>
      </c>
      <c r="J99" s="198">
        <v>0.02</v>
      </c>
      <c r="K99" s="15">
        <v>1.0999999999999999E-2</v>
      </c>
      <c r="L99" s="15">
        <v>8.9999999999999993E-3</v>
      </c>
      <c r="M99" s="15">
        <v>1.2E-2</v>
      </c>
      <c r="N99" s="15">
        <v>4.0000000000000001E-3</v>
      </c>
      <c r="O99" s="15">
        <v>-3.9E-2</v>
      </c>
      <c r="P99" s="15">
        <v>-5.0000000000000001E-3</v>
      </c>
      <c r="Q99" s="15">
        <v>-0.04</v>
      </c>
      <c r="R99" s="15">
        <v>-0.11899999999999999</v>
      </c>
      <c r="S99" s="15">
        <v>-6.3E-2</v>
      </c>
      <c r="T99" s="15">
        <v>-7.0000000000000007E-2</v>
      </c>
      <c r="U99" s="15">
        <v>-7.5999999999999998E-2</v>
      </c>
      <c r="V99" s="15">
        <v>-9.6000000000000002E-2</v>
      </c>
      <c r="W99" s="15">
        <v>-6.8000000000000005E-2</v>
      </c>
      <c r="X99" s="15">
        <v>-5.3999999999999999E-2</v>
      </c>
      <c r="Y99" s="15">
        <v>-0.04</v>
      </c>
      <c r="Z99" s="15">
        <v>-4.4999999999999998E-2</v>
      </c>
      <c r="AA99" s="15">
        <v>-0.04</v>
      </c>
      <c r="AB99" s="15"/>
      <c r="AC99" s="15"/>
      <c r="AD99" s="642" t="s">
        <v>200</v>
      </c>
      <c r="AE99" s="545"/>
    </row>
    <row r="100" spans="1:32" ht="1.5" customHeight="1">
      <c r="A100" s="38"/>
      <c r="B100" s="534"/>
      <c r="C100" s="651"/>
      <c r="D100" s="653"/>
      <c r="E100" s="57" t="s">
        <v>43</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643"/>
      <c r="AE100" s="545"/>
    </row>
    <row r="101" spans="1:32" ht="53.25" customHeight="1">
      <c r="A101" s="24"/>
      <c r="B101" s="535"/>
      <c r="C101" s="652"/>
      <c r="D101" s="653"/>
      <c r="E101" s="349" t="s">
        <v>163</v>
      </c>
      <c r="F101" s="338"/>
      <c r="G101" s="338"/>
      <c r="H101" s="338"/>
      <c r="I101" s="338"/>
      <c r="J101" s="338"/>
      <c r="K101" s="338"/>
      <c r="L101" s="338"/>
      <c r="M101" s="338"/>
      <c r="N101" s="338"/>
      <c r="O101" s="338"/>
      <c r="P101" s="338"/>
      <c r="Q101" s="345"/>
      <c r="R101" s="355"/>
      <c r="S101" s="348"/>
      <c r="T101" s="348"/>
      <c r="U101" s="348"/>
      <c r="V101" s="348"/>
      <c r="W101" s="348"/>
      <c r="X101" s="348"/>
      <c r="Y101" s="348"/>
      <c r="Z101" s="348"/>
      <c r="AA101" s="348"/>
      <c r="AB101" s="340"/>
      <c r="AC101" s="340"/>
      <c r="AD101" s="644"/>
      <c r="AE101" s="548"/>
    </row>
    <row r="102" spans="1:32" ht="53.25" customHeight="1">
      <c r="A102" s="590"/>
      <c r="B102" s="679" t="s">
        <v>90</v>
      </c>
      <c r="C102" s="623" t="s">
        <v>68</v>
      </c>
      <c r="D102" s="654" t="s">
        <v>12</v>
      </c>
      <c r="E102" s="34" t="s">
        <v>40</v>
      </c>
      <c r="F102" s="15">
        <v>0.122</v>
      </c>
      <c r="G102" s="15">
        <v>9.1999999999999998E-2</v>
      </c>
      <c r="H102" s="15">
        <v>9.7000000000000003E-2</v>
      </c>
      <c r="I102" s="15">
        <v>7.3999999999999996E-2</v>
      </c>
      <c r="J102" s="198">
        <v>0.106</v>
      </c>
      <c r="K102" s="15">
        <v>0.107</v>
      </c>
      <c r="L102" s="15">
        <v>0.104</v>
      </c>
      <c r="M102" s="15">
        <v>0.129</v>
      </c>
      <c r="N102" s="15">
        <v>0.13</v>
      </c>
      <c r="O102" s="15">
        <v>0.125</v>
      </c>
      <c r="P102" s="15">
        <v>0.122</v>
      </c>
      <c r="Q102" s="15">
        <v>0.13200000000000001</v>
      </c>
      <c r="R102" s="15">
        <v>-3.0000000000000001E-3</v>
      </c>
      <c r="S102" s="15">
        <v>1.7000000000000001E-2</v>
      </c>
      <c r="T102" s="15">
        <v>3.0000000000000001E-3</v>
      </c>
      <c r="U102" s="15">
        <v>-1.7000000000000001E-2</v>
      </c>
      <c r="V102" s="15">
        <v>-8.0000000000000002E-3</v>
      </c>
      <c r="W102" s="15">
        <v>1.0999999999999999E-2</v>
      </c>
      <c r="X102" s="15">
        <v>2.5000000000000001E-2</v>
      </c>
      <c r="Y102" s="15">
        <v>2.1000000000000001E-2</v>
      </c>
      <c r="Z102" s="15">
        <v>0.03</v>
      </c>
      <c r="AA102" s="15">
        <v>0.03</v>
      </c>
      <c r="AB102" s="15"/>
      <c r="AC102" s="15"/>
      <c r="AD102" s="642" t="s">
        <v>267</v>
      </c>
      <c r="AE102" s="548"/>
    </row>
    <row r="103" spans="1:32" ht="1.5" customHeight="1">
      <c r="A103" s="591"/>
      <c r="B103" s="534"/>
      <c r="C103" s="651"/>
      <c r="D103" s="653"/>
      <c r="E103" s="57" t="s">
        <v>43</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643"/>
      <c r="AE103" s="548"/>
    </row>
    <row r="104" spans="1:32" ht="53.25" customHeight="1">
      <c r="A104" s="592"/>
      <c r="B104" s="535"/>
      <c r="C104" s="652"/>
      <c r="D104" s="653"/>
      <c r="E104" s="349" t="s">
        <v>163</v>
      </c>
      <c r="F104" s="338"/>
      <c r="G104" s="338"/>
      <c r="H104" s="338"/>
      <c r="I104" s="338"/>
      <c r="J104" s="338"/>
      <c r="K104" s="338"/>
      <c r="L104" s="338"/>
      <c r="M104" s="338"/>
      <c r="N104" s="338"/>
      <c r="O104" s="338"/>
      <c r="P104" s="338"/>
      <c r="Q104" s="345"/>
      <c r="R104" s="348"/>
      <c r="S104" s="348"/>
      <c r="T104" s="348"/>
      <c r="U104" s="348"/>
      <c r="V104" s="348"/>
      <c r="W104" s="348"/>
      <c r="X104" s="348"/>
      <c r="Y104" s="348"/>
      <c r="Z104" s="348"/>
      <c r="AA104" s="348"/>
      <c r="AB104" s="340"/>
      <c r="AC104" s="340"/>
      <c r="AD104" s="644"/>
      <c r="AE104" s="548"/>
      <c r="AF104" s="226"/>
    </row>
    <row r="105" spans="1:32" ht="53.25" customHeight="1">
      <c r="A105" s="590">
        <v>4.2</v>
      </c>
      <c r="B105" s="648" t="s">
        <v>24</v>
      </c>
      <c r="C105" s="627" t="s">
        <v>36</v>
      </c>
      <c r="D105" s="657" t="s">
        <v>12</v>
      </c>
      <c r="E105" s="43" t="s">
        <v>40</v>
      </c>
      <c r="F105" s="339">
        <v>0</v>
      </c>
      <c r="G105" s="339">
        <v>0</v>
      </c>
      <c r="H105" s="339">
        <v>0</v>
      </c>
      <c r="I105" s="339">
        <v>0</v>
      </c>
      <c r="J105" s="339">
        <v>0</v>
      </c>
      <c r="K105" s="339">
        <v>0</v>
      </c>
      <c r="L105" s="339">
        <v>0</v>
      </c>
      <c r="M105" s="339">
        <v>0</v>
      </c>
      <c r="N105" s="339">
        <v>0</v>
      </c>
      <c r="O105" s="339">
        <v>1</v>
      </c>
      <c r="P105" s="339">
        <v>0</v>
      </c>
      <c r="Q105" s="339">
        <v>0</v>
      </c>
      <c r="R105" s="354">
        <v>1</v>
      </c>
      <c r="S105" s="339">
        <v>6</v>
      </c>
      <c r="T105" s="339">
        <v>16</v>
      </c>
      <c r="U105" s="354">
        <v>33</v>
      </c>
      <c r="V105" s="354">
        <v>25</v>
      </c>
      <c r="W105" s="354">
        <v>9</v>
      </c>
      <c r="X105" s="339">
        <v>26</v>
      </c>
      <c r="Y105" s="339">
        <v>11</v>
      </c>
      <c r="Z105" s="339">
        <v>22</v>
      </c>
      <c r="AA105" s="339">
        <v>41</v>
      </c>
      <c r="AB105" s="339"/>
      <c r="AC105" s="339"/>
      <c r="AD105" s="642" t="s">
        <v>247</v>
      </c>
      <c r="AE105" s="548"/>
    </row>
    <row r="106" spans="1:32" ht="1.5" customHeight="1">
      <c r="A106" s="591"/>
      <c r="B106" s="649"/>
      <c r="C106" s="628"/>
      <c r="D106" s="658"/>
      <c r="E106" s="58" t="s">
        <v>43</v>
      </c>
      <c r="F106" s="339">
        <v>0</v>
      </c>
      <c r="G106" s="339">
        <v>0</v>
      </c>
      <c r="H106" s="339">
        <v>0</v>
      </c>
      <c r="I106" s="339">
        <v>0</v>
      </c>
      <c r="J106" s="339">
        <v>0</v>
      </c>
      <c r="K106" s="339">
        <v>0</v>
      </c>
      <c r="L106" s="339">
        <v>0</v>
      </c>
      <c r="M106" s="339">
        <v>0</v>
      </c>
      <c r="N106" s="339">
        <v>0</v>
      </c>
      <c r="O106" s="339">
        <v>0</v>
      </c>
      <c r="P106" s="339">
        <v>0</v>
      </c>
      <c r="Q106" s="339">
        <v>0</v>
      </c>
      <c r="R106" s="354">
        <v>0</v>
      </c>
      <c r="S106" s="339">
        <v>0</v>
      </c>
      <c r="T106" s="339">
        <v>0</v>
      </c>
      <c r="U106" s="339">
        <v>0</v>
      </c>
      <c r="V106" s="339">
        <v>0</v>
      </c>
      <c r="W106" s="339">
        <v>0</v>
      </c>
      <c r="X106" s="339">
        <v>0</v>
      </c>
      <c r="Y106" s="339">
        <v>0</v>
      </c>
      <c r="Z106" s="339">
        <v>0</v>
      </c>
      <c r="AA106" s="339">
        <v>0</v>
      </c>
      <c r="AB106" s="339">
        <v>0</v>
      </c>
      <c r="AC106" s="339">
        <v>0</v>
      </c>
      <c r="AD106" s="643"/>
      <c r="AE106" s="548"/>
    </row>
    <row r="107" spans="1:32" ht="53.25" customHeight="1">
      <c r="A107" s="656"/>
      <c r="B107" s="650"/>
      <c r="C107" s="660"/>
      <c r="D107" s="659"/>
      <c r="E107" s="349" t="s">
        <v>163</v>
      </c>
      <c r="F107" s="338"/>
      <c r="G107" s="338"/>
      <c r="H107" s="338"/>
      <c r="I107" s="338"/>
      <c r="J107" s="338"/>
      <c r="K107" s="338"/>
      <c r="L107" s="338"/>
      <c r="M107" s="338"/>
      <c r="N107" s="338"/>
      <c r="O107" s="185"/>
      <c r="P107" s="338"/>
      <c r="Q107" s="338"/>
      <c r="R107" s="185"/>
      <c r="S107" s="185"/>
      <c r="T107" s="185"/>
      <c r="U107" s="185"/>
      <c r="V107" s="185"/>
      <c r="W107" s="185"/>
      <c r="X107" s="185"/>
      <c r="Y107" s="185"/>
      <c r="Z107" s="185"/>
      <c r="AA107" s="185"/>
      <c r="AB107" s="340"/>
      <c r="AC107" s="340"/>
      <c r="AD107" s="644"/>
      <c r="AE107" s="548"/>
      <c r="AF107" s="226"/>
    </row>
    <row r="108" spans="1:32" ht="53.25" customHeight="1">
      <c r="A108" s="590">
        <v>4.3</v>
      </c>
      <c r="B108" s="680" t="s">
        <v>137</v>
      </c>
      <c r="C108" s="683" t="s">
        <v>27</v>
      </c>
      <c r="D108" s="654" t="s">
        <v>12</v>
      </c>
      <c r="E108" s="43" t="s">
        <v>40</v>
      </c>
      <c r="F108" s="17">
        <v>1</v>
      </c>
      <c r="G108" s="17">
        <v>1</v>
      </c>
      <c r="H108" s="17">
        <v>1</v>
      </c>
      <c r="I108" s="17">
        <v>1</v>
      </c>
      <c r="J108" s="17">
        <v>1</v>
      </c>
      <c r="K108" s="17">
        <v>1</v>
      </c>
      <c r="L108" s="17">
        <v>1</v>
      </c>
      <c r="M108" s="17">
        <v>1</v>
      </c>
      <c r="N108" s="17">
        <v>1</v>
      </c>
      <c r="O108" s="17">
        <v>1</v>
      </c>
      <c r="P108" s="17">
        <v>1</v>
      </c>
      <c r="Q108" s="17">
        <v>1</v>
      </c>
      <c r="R108" s="17">
        <v>1</v>
      </c>
      <c r="S108" s="17">
        <v>1</v>
      </c>
      <c r="T108" s="17">
        <v>1</v>
      </c>
      <c r="U108" s="17">
        <v>1</v>
      </c>
      <c r="V108" s="17">
        <v>1</v>
      </c>
      <c r="W108" s="17">
        <v>1</v>
      </c>
      <c r="X108" s="17">
        <v>1</v>
      </c>
      <c r="Y108" s="17">
        <v>1</v>
      </c>
      <c r="Z108" s="17">
        <v>1</v>
      </c>
      <c r="AA108" s="17"/>
      <c r="AB108" s="17"/>
      <c r="AC108" s="14"/>
      <c r="AD108" s="536" t="s">
        <v>246</v>
      </c>
      <c r="AE108" s="547"/>
    </row>
    <row r="109" spans="1:32" ht="1.5" customHeight="1">
      <c r="A109" s="591"/>
      <c r="B109" s="681"/>
      <c r="C109" s="684"/>
      <c r="D109" s="653"/>
      <c r="E109" s="58" t="s">
        <v>43</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537"/>
      <c r="AE109" s="546"/>
    </row>
    <row r="110" spans="1:32" ht="53.25" customHeight="1">
      <c r="A110" s="592"/>
      <c r="B110" s="682"/>
      <c r="C110" s="685"/>
      <c r="D110" s="655"/>
      <c r="E110" s="349" t="s">
        <v>163</v>
      </c>
      <c r="F110" s="338"/>
      <c r="G110" s="338"/>
      <c r="H110" s="338"/>
      <c r="I110" s="338"/>
      <c r="J110" s="338"/>
      <c r="K110" s="338"/>
      <c r="L110" s="338"/>
      <c r="M110" s="338"/>
      <c r="N110" s="338"/>
      <c r="O110" s="338"/>
      <c r="P110" s="338"/>
      <c r="Q110" s="348"/>
      <c r="R110" s="348"/>
      <c r="S110" s="348"/>
      <c r="T110" s="348"/>
      <c r="U110" s="348"/>
      <c r="V110" s="348"/>
      <c r="W110" s="348"/>
      <c r="X110" s="348"/>
      <c r="Y110" s="348"/>
      <c r="Z110" s="348"/>
      <c r="AA110" s="340"/>
      <c r="AB110" s="340"/>
      <c r="AC110" s="340"/>
      <c r="AD110" s="537"/>
      <c r="AE110" s="545"/>
    </row>
    <row r="111" spans="1:32" ht="53.25" customHeight="1">
      <c r="A111" s="573">
        <v>4.4000000000000004</v>
      </c>
      <c r="B111" s="689" t="s">
        <v>191</v>
      </c>
      <c r="C111" s="639" t="s">
        <v>35</v>
      </c>
      <c r="D111" s="686" t="s">
        <v>12</v>
      </c>
      <c r="E111" s="43" t="s">
        <v>40</v>
      </c>
      <c r="F111" s="17">
        <v>1</v>
      </c>
      <c r="G111" s="17">
        <v>1</v>
      </c>
      <c r="H111" s="17">
        <v>1</v>
      </c>
      <c r="I111" s="17">
        <v>1</v>
      </c>
      <c r="J111" s="17">
        <v>1</v>
      </c>
      <c r="K111" s="17">
        <v>1</v>
      </c>
      <c r="L111" s="17">
        <v>1</v>
      </c>
      <c r="M111" s="17">
        <v>1</v>
      </c>
      <c r="N111" s="17">
        <v>1</v>
      </c>
      <c r="O111" s="17">
        <v>1</v>
      </c>
      <c r="P111" s="17">
        <v>1</v>
      </c>
      <c r="Q111" s="17">
        <v>1</v>
      </c>
      <c r="R111" s="17">
        <v>1</v>
      </c>
      <c r="S111" s="17">
        <v>1</v>
      </c>
      <c r="T111" s="17">
        <v>1</v>
      </c>
      <c r="U111" s="17">
        <v>1</v>
      </c>
      <c r="V111" s="17">
        <v>1</v>
      </c>
      <c r="W111" s="17">
        <v>1</v>
      </c>
      <c r="X111" s="17">
        <v>1</v>
      </c>
      <c r="Y111" s="17">
        <v>0.88229999999999997</v>
      </c>
      <c r="Z111" s="17">
        <v>1</v>
      </c>
      <c r="AA111" s="17">
        <v>1</v>
      </c>
      <c r="AB111" s="17"/>
      <c r="AC111" s="15"/>
      <c r="AD111" s="642" t="s">
        <v>254</v>
      </c>
      <c r="AE111" s="548"/>
      <c r="AF111" s="226"/>
    </row>
    <row r="112" spans="1:32" ht="1.5" customHeight="1">
      <c r="A112" s="552"/>
      <c r="B112" s="690"/>
      <c r="C112" s="640"/>
      <c r="D112" s="687"/>
      <c r="E112" s="58" t="s">
        <v>43</v>
      </c>
      <c r="F112" s="14">
        <v>1</v>
      </c>
      <c r="G112" s="299">
        <v>1</v>
      </c>
      <c r="H112" s="299">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643"/>
      <c r="AE112" s="548"/>
    </row>
    <row r="113" spans="1:31" ht="1.5" customHeight="1">
      <c r="A113" s="552"/>
      <c r="B113" s="690"/>
      <c r="C113" s="640"/>
      <c r="D113" s="687"/>
      <c r="E113" s="58" t="s">
        <v>44</v>
      </c>
      <c r="F113" s="16">
        <v>0.94899999999999995</v>
      </c>
      <c r="G113" s="300">
        <v>0.94899999999999995</v>
      </c>
      <c r="H113" s="300">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643"/>
      <c r="AE113" s="548"/>
    </row>
    <row r="114" spans="1:31" ht="53.25" customHeight="1">
      <c r="A114" s="553"/>
      <c r="B114" s="691"/>
      <c r="C114" s="641"/>
      <c r="D114" s="688"/>
      <c r="E114" s="349" t="s">
        <v>163</v>
      </c>
      <c r="F114" s="338"/>
      <c r="G114" s="338"/>
      <c r="H114" s="338"/>
      <c r="I114" s="338"/>
      <c r="J114" s="338"/>
      <c r="K114" s="338"/>
      <c r="L114" s="338"/>
      <c r="M114" s="338"/>
      <c r="N114" s="338"/>
      <c r="O114" s="338"/>
      <c r="P114" s="338"/>
      <c r="Q114" s="348"/>
      <c r="R114" s="348"/>
      <c r="S114" s="348"/>
      <c r="T114" s="348"/>
      <c r="U114" s="348"/>
      <c r="V114" s="348"/>
      <c r="W114" s="348"/>
      <c r="X114" s="348"/>
      <c r="Y114" s="185"/>
      <c r="Z114" s="348"/>
      <c r="AA114" s="348"/>
      <c r="AB114" s="340"/>
      <c r="AC114" s="340"/>
      <c r="AD114" s="644"/>
      <c r="AE114" s="548"/>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s>
  <phoneticPr fontId="0" type="noConversion"/>
  <conditionalFormatting sqref="F1072:F65586">
    <cfRule type="expression" dxfId="1699" priority="383" stopIfTrue="1">
      <formula>OR(F1073="greem",F1073="green ")</formula>
    </cfRule>
    <cfRule type="expression" dxfId="1698" priority="384" stopIfTrue="1">
      <formula>OR(F1073="amber",F1073="amber ")</formula>
    </cfRule>
  </conditionalFormatting>
  <conditionalFormatting sqref="G87:AC87 F88:AC91 D111:D114 E112:E114 F83:Q92 E109:E110 E106:E107 E103:E104 E100:E101 R46:S47 U46:V47 X46:Y47 AA46:AB47 F46:G47 I46:J47 L46:M47 O46:P47 E29:E30 E32:E36 E33:AC35 E38 D23:E28 D26:Q26 D83:AC83 R84:R92 F84:AC86 R92:S92 D55:AC64 F94:AC97 E47:AC53 F23:AC38 F99:AC114 D66:AC68 D70:AC81 S83:AC92 D4:AC22">
    <cfRule type="cellIs" dxfId="1697" priority="385" stopIfTrue="1" operator="equal">
      <formula>"green"</formula>
    </cfRule>
    <cfRule type="cellIs" dxfId="1696" priority="386" stopIfTrue="1" operator="equal">
      <formula>"amber"</formula>
    </cfRule>
    <cfRule type="cellIs" dxfId="1695" priority="387" stopIfTrue="1" operator="equal">
      <formula>"red"</formula>
    </cfRule>
  </conditionalFormatting>
  <conditionalFormatting sqref="D94:E97 B88:B92 D88:D90 D83:E83 E84:E92 B83:B84 D84 D30:E38">
    <cfRule type="cellIs" dxfId="1694" priority="388" stopIfTrue="1" operator="equal">
      <formula>"GREEN"</formula>
    </cfRule>
    <cfRule type="cellIs" dxfId="1693" priority="389" stopIfTrue="1" operator="equal">
      <formula>"AMBER"</formula>
    </cfRule>
    <cfRule type="cellIs" dxfId="1692" priority="390" stopIfTrue="1" operator="equal">
      <formula>"RED"</formula>
    </cfRule>
  </conditionalFormatting>
  <conditionalFormatting sqref="R1072:R65586">
    <cfRule type="expression" dxfId="1691" priority="381" stopIfTrue="1">
      <formula>OR(R1073="greem",R1073="green ")</formula>
    </cfRule>
    <cfRule type="expression" dxfId="1690"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F973"/>
  <sheetViews>
    <sheetView showGridLines="0" zoomScale="65" zoomScaleNormal="65" workbookViewId="0">
      <pane ySplit="2" topLeftCell="A69" activePane="bottomLeft" state="frozen"/>
      <selection pane="bottomLeft" activeCell="AD8" sqref="AD8:AD11"/>
    </sheetView>
  </sheetViews>
  <sheetFormatPr defaultRowHeight="12.75"/>
  <cols>
    <col min="1" max="1" width="9.28515625" style="1" customWidth="1"/>
    <col min="2" max="2" width="36.7109375" style="1" customWidth="1"/>
    <col min="3" max="3" width="12.5703125" style="3" customWidth="1"/>
    <col min="4" max="4" width="24.85546875" style="1" customWidth="1"/>
    <col min="5" max="5" width="0.28515625" style="1" customWidth="1"/>
    <col min="6" max="6" width="0.28515625" style="54" customWidth="1"/>
    <col min="7" max="17" width="0.28515625" style="52" customWidth="1"/>
    <col min="18" max="18" width="14.140625" style="54"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2" ht="91.5" customHeight="1" thickTop="1">
      <c r="A1" s="706" t="s">
        <v>18</v>
      </c>
      <c r="B1" s="25" t="s">
        <v>17</v>
      </c>
      <c r="C1" s="708" t="s">
        <v>7</v>
      </c>
      <c r="D1" s="26" t="s">
        <v>11</v>
      </c>
      <c r="E1" s="26"/>
      <c r="F1" s="717" t="s">
        <v>1</v>
      </c>
      <c r="G1" s="718"/>
      <c r="H1" s="718"/>
      <c r="I1" s="718"/>
      <c r="J1" s="718"/>
      <c r="K1" s="718"/>
      <c r="L1" s="718"/>
      <c r="M1" s="718"/>
      <c r="N1" s="718"/>
      <c r="O1" s="718"/>
      <c r="P1" s="718"/>
      <c r="Q1" s="718"/>
      <c r="R1" s="718"/>
      <c r="S1" s="718"/>
      <c r="T1" s="718"/>
      <c r="U1" s="718"/>
      <c r="V1" s="718"/>
      <c r="W1" s="718"/>
      <c r="X1" s="718"/>
      <c r="Y1" s="718"/>
      <c r="Z1" s="718"/>
      <c r="AA1" s="718"/>
      <c r="AB1" s="718"/>
      <c r="AC1" s="719"/>
      <c r="AD1" s="579" t="s">
        <v>75</v>
      </c>
      <c r="AE1" s="588" t="s">
        <v>143</v>
      </c>
    </row>
    <row r="2" spans="1:32" ht="28.5" customHeight="1" thickBot="1">
      <c r="A2" s="707"/>
      <c r="B2" s="27"/>
      <c r="C2" s="709"/>
      <c r="D2" s="28"/>
      <c r="E2" s="28" t="s">
        <v>39</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696"/>
      <c r="AE2" s="589"/>
    </row>
    <row r="3" spans="1:32" s="30" customFormat="1" ht="57" customHeight="1" thickTop="1">
      <c r="A3" s="725" t="s">
        <v>173</v>
      </c>
      <c r="B3" s="726"/>
      <c r="C3" s="726"/>
      <c r="D3" s="726"/>
      <c r="E3" s="726"/>
      <c r="F3" s="726"/>
      <c r="G3" s="726"/>
      <c r="H3" s="726"/>
      <c r="I3" s="726"/>
      <c r="J3" s="726"/>
      <c r="K3" s="726"/>
      <c r="L3" s="726"/>
      <c r="M3" s="726"/>
      <c r="N3" s="726"/>
      <c r="O3" s="726"/>
      <c r="P3" s="726"/>
      <c r="Q3" s="726"/>
      <c r="R3" s="727"/>
      <c r="S3" s="727"/>
      <c r="T3" s="727"/>
      <c r="U3" s="727"/>
      <c r="V3" s="727"/>
      <c r="W3" s="727"/>
      <c r="X3" s="727"/>
      <c r="Y3" s="727"/>
      <c r="Z3" s="727"/>
      <c r="AA3" s="727"/>
      <c r="AB3" s="727"/>
      <c r="AC3" s="727"/>
      <c r="AD3" s="728"/>
      <c r="AE3" s="39"/>
    </row>
    <row r="4" spans="1:32" ht="48" customHeight="1">
      <c r="A4" s="710">
        <v>5.0999999999999996</v>
      </c>
      <c r="B4" s="649" t="s">
        <v>114</v>
      </c>
      <c r="C4" s="712" t="s">
        <v>119</v>
      </c>
      <c r="D4" s="686" t="s">
        <v>12</v>
      </c>
      <c r="E4" s="151" t="s">
        <v>69</v>
      </c>
      <c r="F4" s="15">
        <v>0.79600000000000004</v>
      </c>
      <c r="G4" s="15">
        <v>0.81899999999999995</v>
      </c>
      <c r="H4" s="198">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9">
        <v>0.71899999999999997</v>
      </c>
      <c r="R4" s="15">
        <v>0.68200000000000005</v>
      </c>
      <c r="S4" s="15">
        <v>0.75900000000000001</v>
      </c>
      <c r="T4" s="15">
        <v>0.78500000000000003</v>
      </c>
      <c r="U4" s="15">
        <v>0.70399999999999996</v>
      </c>
      <c r="V4" s="15">
        <v>0.83599999999999997</v>
      </c>
      <c r="W4" s="15">
        <v>0.746</v>
      </c>
      <c r="X4" s="15">
        <v>0.82899999999999996</v>
      </c>
      <c r="Y4" s="15">
        <v>0.79200000000000004</v>
      </c>
      <c r="Z4" s="15">
        <v>0.72599999999999998</v>
      </c>
      <c r="AA4" s="15">
        <v>0.755</v>
      </c>
      <c r="AB4" s="15"/>
      <c r="AC4" s="199"/>
      <c r="AD4" s="536" t="s">
        <v>263</v>
      </c>
      <c r="AE4" s="545"/>
    </row>
    <row r="5" spans="1:32" ht="1.5" customHeight="1">
      <c r="A5" s="710"/>
      <c r="B5" s="649"/>
      <c r="C5" s="713"/>
      <c r="D5" s="687"/>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537"/>
      <c r="AE5" s="548"/>
    </row>
    <row r="6" spans="1:32" ht="1.5" customHeight="1">
      <c r="A6" s="710"/>
      <c r="B6" s="649"/>
      <c r="C6" s="713"/>
      <c r="D6" s="687"/>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537"/>
      <c r="AE6" s="548"/>
    </row>
    <row r="7" spans="1:32" ht="48" customHeight="1">
      <c r="A7" s="711"/>
      <c r="B7" s="650"/>
      <c r="C7" s="713"/>
      <c r="D7" s="687"/>
      <c r="E7" s="152" t="s">
        <v>70</v>
      </c>
      <c r="F7" s="281"/>
      <c r="G7" s="281"/>
      <c r="H7" s="281"/>
      <c r="I7" s="286"/>
      <c r="J7" s="281"/>
      <c r="K7" s="286"/>
      <c r="L7" s="286"/>
      <c r="M7" s="286"/>
      <c r="N7" s="286"/>
      <c r="O7" s="286"/>
      <c r="P7" s="281"/>
      <c r="Q7" s="286"/>
      <c r="R7" s="286"/>
      <c r="S7" s="286"/>
      <c r="T7" s="281"/>
      <c r="U7" s="286"/>
      <c r="V7" s="281"/>
      <c r="W7" s="286"/>
      <c r="X7" s="281"/>
      <c r="Y7" s="281"/>
      <c r="Z7" s="286"/>
      <c r="AA7" s="286"/>
      <c r="AB7" s="234"/>
      <c r="AC7" s="234"/>
      <c r="AD7" s="538"/>
      <c r="AE7" s="548"/>
    </row>
    <row r="8" spans="1:32" ht="48" customHeight="1">
      <c r="A8" s="710" t="s">
        <v>120</v>
      </c>
      <c r="B8" s="648" t="s">
        <v>113</v>
      </c>
      <c r="C8" s="714"/>
      <c r="D8" s="687"/>
      <c r="E8" s="151" t="s">
        <v>69</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9">
        <v>0.85899999999999999</v>
      </c>
      <c r="R8" s="15">
        <v>0.76</v>
      </c>
      <c r="S8" s="15">
        <v>0.96799999999999997</v>
      </c>
      <c r="T8" s="15">
        <v>0.95799999999999996</v>
      </c>
      <c r="U8" s="15">
        <v>0.95399999999999996</v>
      </c>
      <c r="V8" s="15">
        <v>0.93500000000000005</v>
      </c>
      <c r="W8" s="15">
        <v>0.86799999999999999</v>
      </c>
      <c r="X8" s="15">
        <v>0.94299999999999995</v>
      </c>
      <c r="Y8" s="15">
        <v>0.91800000000000004</v>
      </c>
      <c r="Z8" s="15">
        <v>0.875</v>
      </c>
      <c r="AA8" s="15">
        <v>0.89500000000000002</v>
      </c>
      <c r="AB8" s="15"/>
      <c r="AC8" s="199"/>
      <c r="AD8" s="642" t="s">
        <v>202</v>
      </c>
      <c r="AE8" s="548"/>
    </row>
    <row r="9" spans="1:32" ht="1.5" customHeight="1">
      <c r="A9" s="710"/>
      <c r="B9" s="649"/>
      <c r="C9" s="714"/>
      <c r="D9" s="687"/>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c r="AA9" s="15">
        <v>0.90100000000000002</v>
      </c>
      <c r="AB9" s="15">
        <v>0.90100000000000002</v>
      </c>
      <c r="AC9" s="15">
        <v>0.90100000000000002</v>
      </c>
      <c r="AD9" s="720"/>
      <c r="AE9" s="548"/>
    </row>
    <row r="10" spans="1:32" ht="1.5" customHeight="1">
      <c r="A10" s="710"/>
      <c r="B10" s="649"/>
      <c r="C10" s="714"/>
      <c r="D10" s="687"/>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720"/>
      <c r="AE10" s="548"/>
    </row>
    <row r="11" spans="1:32" ht="48" customHeight="1">
      <c r="A11" s="711"/>
      <c r="B11" s="673"/>
      <c r="C11" s="714"/>
      <c r="D11" s="687"/>
      <c r="E11" s="152" t="s">
        <v>70</v>
      </c>
      <c r="F11" s="282"/>
      <c r="G11" s="178"/>
      <c r="H11" s="281"/>
      <c r="I11" s="281"/>
      <c r="J11" s="281"/>
      <c r="K11" s="281"/>
      <c r="L11" s="281"/>
      <c r="M11" s="281"/>
      <c r="N11" s="286"/>
      <c r="O11" s="286"/>
      <c r="P11" s="178"/>
      <c r="Q11" s="281"/>
      <c r="R11" s="286"/>
      <c r="S11" s="433"/>
      <c r="T11" s="433"/>
      <c r="U11" s="433"/>
      <c r="V11" s="433"/>
      <c r="W11" s="398"/>
      <c r="X11" s="433"/>
      <c r="Y11" s="433"/>
      <c r="Z11" s="178"/>
      <c r="AA11" s="178"/>
      <c r="AB11" s="234"/>
      <c r="AC11" s="237"/>
      <c r="AD11" s="721"/>
      <c r="AE11" s="548"/>
    </row>
    <row r="12" spans="1:32" ht="48" customHeight="1">
      <c r="A12" s="710" t="s">
        <v>121</v>
      </c>
      <c r="B12" s="648" t="s">
        <v>112</v>
      </c>
      <c r="C12" s="714"/>
      <c r="D12" s="687"/>
      <c r="E12" s="151" t="s">
        <v>69</v>
      </c>
      <c r="F12" s="15">
        <v>0.85299999999999998</v>
      </c>
      <c r="G12" s="15">
        <v>0.84499999999999997</v>
      </c>
      <c r="H12" s="198">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9">
        <v>0.77600000000000002</v>
      </c>
      <c r="R12" s="15">
        <v>0.63400000000000001</v>
      </c>
      <c r="S12" s="15">
        <v>0.68500000000000005</v>
      </c>
      <c r="T12" s="15">
        <v>0.72099999999999997</v>
      </c>
      <c r="U12" s="15">
        <v>0.56699999999999995</v>
      </c>
      <c r="V12" s="15">
        <v>0.76900000000000002</v>
      </c>
      <c r="W12" s="15">
        <v>0.73899999999999999</v>
      </c>
      <c r="X12" s="15">
        <v>0.82399999999999995</v>
      </c>
      <c r="Y12" s="15">
        <v>0.73899999999999999</v>
      </c>
      <c r="Z12" s="15">
        <v>0.55100000000000005</v>
      </c>
      <c r="AA12" s="32">
        <v>0.64500000000000002</v>
      </c>
      <c r="AB12" s="15"/>
      <c r="AC12" s="199"/>
      <c r="AD12" s="642" t="s">
        <v>203</v>
      </c>
      <c r="AE12" s="548"/>
    </row>
    <row r="13" spans="1:32" ht="1.5" customHeight="1">
      <c r="A13" s="710"/>
      <c r="B13" s="649"/>
      <c r="C13" s="714"/>
      <c r="D13" s="687"/>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643"/>
      <c r="AE13" s="548"/>
    </row>
    <row r="14" spans="1:32" ht="1.5" customHeight="1">
      <c r="A14" s="710"/>
      <c r="B14" s="690"/>
      <c r="C14" s="714"/>
      <c r="D14" s="687"/>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643"/>
      <c r="AE14" s="548"/>
    </row>
    <row r="15" spans="1:32" ht="48" customHeight="1">
      <c r="A15" s="711"/>
      <c r="B15" s="744"/>
      <c r="C15" s="714"/>
      <c r="D15" s="687"/>
      <c r="E15" s="152" t="s">
        <v>70</v>
      </c>
      <c r="F15" s="281"/>
      <c r="G15" s="281"/>
      <c r="H15" s="178"/>
      <c r="I15" s="281"/>
      <c r="J15" s="281"/>
      <c r="K15" s="281"/>
      <c r="L15" s="286"/>
      <c r="M15" s="286"/>
      <c r="N15" s="286"/>
      <c r="O15" s="286"/>
      <c r="P15" s="286"/>
      <c r="Q15" s="286"/>
      <c r="R15" s="286"/>
      <c r="S15" s="286"/>
      <c r="T15" s="286"/>
      <c r="U15" s="286"/>
      <c r="V15" s="286"/>
      <c r="W15" s="286"/>
      <c r="X15" s="281"/>
      <c r="Y15" s="286"/>
      <c r="Z15" s="286"/>
      <c r="AA15" s="286"/>
      <c r="AB15" s="234"/>
      <c r="AC15" s="235"/>
      <c r="AD15" s="644"/>
      <c r="AE15" s="548"/>
    </row>
    <row r="16" spans="1:32" ht="48" customHeight="1">
      <c r="A16" s="710" t="s">
        <v>122</v>
      </c>
      <c r="B16" s="648" t="s">
        <v>111</v>
      </c>
      <c r="C16" s="714"/>
      <c r="D16" s="687"/>
      <c r="E16" s="151" t="s">
        <v>69</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9">
        <v>0.73899999999999999</v>
      </c>
      <c r="R16" s="15">
        <v>0.65100000000000002</v>
      </c>
      <c r="S16" s="15">
        <v>0.74399999999999999</v>
      </c>
      <c r="T16" s="15">
        <v>0.80500000000000005</v>
      </c>
      <c r="U16" s="15">
        <v>0.746</v>
      </c>
      <c r="V16" s="15">
        <v>0.9</v>
      </c>
      <c r="W16" s="15">
        <v>0.8</v>
      </c>
      <c r="X16" s="15">
        <v>0.88600000000000001</v>
      </c>
      <c r="Y16" s="15">
        <v>0.79</v>
      </c>
      <c r="Z16" s="15">
        <v>0.80300000000000005</v>
      </c>
      <c r="AA16" s="32">
        <v>0.8</v>
      </c>
      <c r="AB16" s="15"/>
      <c r="AC16" s="199"/>
      <c r="AD16" s="642" t="s">
        <v>212</v>
      </c>
      <c r="AE16" s="548"/>
      <c r="AF16" s="226"/>
    </row>
    <row r="17" spans="1:32" ht="1.5" customHeight="1">
      <c r="A17" s="710"/>
      <c r="B17" s="649"/>
      <c r="C17" s="714"/>
      <c r="D17" s="687"/>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643"/>
      <c r="AE17" s="548"/>
    </row>
    <row r="18" spans="1:32" ht="1.5" customHeight="1">
      <c r="A18" s="710"/>
      <c r="B18" s="649"/>
      <c r="C18" s="714"/>
      <c r="D18" s="687"/>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643"/>
      <c r="AE18" s="548"/>
    </row>
    <row r="19" spans="1:32" ht="48" customHeight="1">
      <c r="A19" s="711"/>
      <c r="B19" s="650"/>
      <c r="C19" s="714"/>
      <c r="D19" s="687"/>
      <c r="E19" s="152" t="s">
        <v>70</v>
      </c>
      <c r="F19" s="281"/>
      <c r="G19" s="281"/>
      <c r="H19" s="178"/>
      <c r="I19" s="281"/>
      <c r="J19" s="281"/>
      <c r="K19" s="286"/>
      <c r="L19" s="281"/>
      <c r="M19" s="281"/>
      <c r="N19" s="286"/>
      <c r="O19" s="281"/>
      <c r="P19" s="286"/>
      <c r="Q19" s="286"/>
      <c r="R19" s="286"/>
      <c r="S19" s="286"/>
      <c r="T19" s="281"/>
      <c r="U19" s="286"/>
      <c r="V19" s="398"/>
      <c r="W19" s="281"/>
      <c r="X19" s="178"/>
      <c r="Y19" s="281"/>
      <c r="Z19" s="281"/>
      <c r="AA19" s="281"/>
      <c r="AB19" s="234"/>
      <c r="AC19" s="234"/>
      <c r="AD19" s="644"/>
      <c r="AE19" s="548"/>
    </row>
    <row r="20" spans="1:32" ht="48" customHeight="1">
      <c r="A20" s="710" t="s">
        <v>123</v>
      </c>
      <c r="B20" s="648" t="s">
        <v>110</v>
      </c>
      <c r="C20" s="714"/>
      <c r="D20" s="687"/>
      <c r="E20" s="151" t="s">
        <v>69</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9">
        <v>0.68</v>
      </c>
      <c r="R20" s="15">
        <v>0.79200000000000004</v>
      </c>
      <c r="S20" s="15">
        <v>0.77800000000000002</v>
      </c>
      <c r="T20" s="15">
        <v>0.752</v>
      </c>
      <c r="U20" s="15">
        <v>0.73199999999999998</v>
      </c>
      <c r="V20" s="15">
        <v>0.81299999999999994</v>
      </c>
      <c r="W20" s="15">
        <v>0.72</v>
      </c>
      <c r="X20" s="15">
        <v>0.78</v>
      </c>
      <c r="Y20" s="15">
        <v>0.83099999999999996</v>
      </c>
      <c r="Z20" s="15">
        <v>0.78400000000000003</v>
      </c>
      <c r="AA20" s="32">
        <v>0.79100000000000004</v>
      </c>
      <c r="AB20" s="15"/>
      <c r="AC20" s="199"/>
      <c r="AD20" s="745" t="s">
        <v>208</v>
      </c>
      <c r="AE20" s="548"/>
      <c r="AF20" s="226"/>
    </row>
    <row r="21" spans="1:32" ht="1.5" customHeight="1">
      <c r="A21" s="710"/>
      <c r="B21" s="649"/>
      <c r="C21" s="714"/>
      <c r="D21" s="687"/>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723"/>
      <c r="AE21" s="548"/>
    </row>
    <row r="22" spans="1:32" ht="1.5" customHeight="1">
      <c r="A22" s="710"/>
      <c r="B22" s="649"/>
      <c r="C22" s="714"/>
      <c r="D22" s="687"/>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723"/>
      <c r="AE22" s="548"/>
    </row>
    <row r="23" spans="1:32" ht="48" customHeight="1">
      <c r="A23" s="711"/>
      <c r="B23" s="673"/>
      <c r="C23" s="714"/>
      <c r="D23" s="687"/>
      <c r="E23" s="152" t="s">
        <v>70</v>
      </c>
      <c r="F23" s="286"/>
      <c r="G23" s="286"/>
      <c r="H23" s="286"/>
      <c r="I23" s="286"/>
      <c r="J23" s="286"/>
      <c r="K23" s="286"/>
      <c r="L23" s="286"/>
      <c r="M23" s="286"/>
      <c r="N23" s="286"/>
      <c r="O23" s="286"/>
      <c r="P23" s="281"/>
      <c r="Q23" s="286"/>
      <c r="R23" s="281"/>
      <c r="S23" s="286"/>
      <c r="T23" s="286"/>
      <c r="U23" s="286"/>
      <c r="V23" s="281"/>
      <c r="W23" s="286"/>
      <c r="X23" s="281"/>
      <c r="Y23" s="281"/>
      <c r="Z23" s="281"/>
      <c r="AA23" s="281"/>
      <c r="AB23" s="234"/>
      <c r="AC23" s="235"/>
      <c r="AD23" s="724"/>
      <c r="AE23" s="548"/>
    </row>
    <row r="24" spans="1:32" ht="48" customHeight="1">
      <c r="A24" s="710" t="s">
        <v>124</v>
      </c>
      <c r="B24" s="648" t="s">
        <v>109</v>
      </c>
      <c r="C24" s="714"/>
      <c r="D24" s="687"/>
      <c r="E24" s="151" t="s">
        <v>69</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9">
        <v>0.65900000000000003</v>
      </c>
      <c r="R24" s="15">
        <v>0.57499999999999996</v>
      </c>
      <c r="S24" s="15">
        <v>0.76700000000000002</v>
      </c>
      <c r="T24" s="15">
        <v>0.82599999999999996</v>
      </c>
      <c r="U24" s="33">
        <v>0.70199999999999996</v>
      </c>
      <c r="V24" s="33">
        <v>0.83599999999999997</v>
      </c>
      <c r="W24" s="15">
        <v>0.69299999999999995</v>
      </c>
      <c r="X24" s="33">
        <v>0.79400000000000004</v>
      </c>
      <c r="Y24" s="33">
        <v>0.76100000000000001</v>
      </c>
      <c r="Z24" s="15">
        <v>0.68200000000000005</v>
      </c>
      <c r="AA24" s="33">
        <v>0.73</v>
      </c>
      <c r="AB24" s="33"/>
      <c r="AC24" s="199"/>
      <c r="AD24" s="722" t="s">
        <v>211</v>
      </c>
      <c r="AE24" s="548"/>
    </row>
    <row r="25" spans="1:32" ht="1.5" customHeight="1">
      <c r="A25" s="710"/>
      <c r="B25" s="716"/>
      <c r="C25" s="714"/>
      <c r="D25" s="687"/>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723"/>
      <c r="AE25" s="548"/>
    </row>
    <row r="26" spans="1:32" ht="1.5" customHeight="1">
      <c r="A26" s="710"/>
      <c r="B26" s="716"/>
      <c r="C26" s="714"/>
      <c r="D26" s="687"/>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723"/>
      <c r="AE26" s="729"/>
    </row>
    <row r="27" spans="1:32" ht="48" customHeight="1">
      <c r="A27" s="711"/>
      <c r="B27" s="650"/>
      <c r="C27" s="715"/>
      <c r="D27" s="687"/>
      <c r="E27" s="152" t="s">
        <v>70</v>
      </c>
      <c r="F27" s="286"/>
      <c r="G27" s="281"/>
      <c r="H27" s="286"/>
      <c r="I27" s="286"/>
      <c r="J27" s="178"/>
      <c r="K27" s="286"/>
      <c r="L27" s="286"/>
      <c r="M27" s="281"/>
      <c r="N27" s="286"/>
      <c r="O27" s="286"/>
      <c r="P27" s="281"/>
      <c r="Q27" s="286"/>
      <c r="R27" s="286"/>
      <c r="S27" s="286"/>
      <c r="T27" s="281"/>
      <c r="U27" s="286"/>
      <c r="V27" s="281"/>
      <c r="W27" s="286"/>
      <c r="X27" s="281"/>
      <c r="Y27" s="286"/>
      <c r="Z27" s="286"/>
      <c r="AA27" s="286"/>
      <c r="AB27" s="234"/>
      <c r="AC27" s="234"/>
      <c r="AD27" s="724"/>
      <c r="AE27" s="729"/>
    </row>
    <row r="28" spans="1:32" ht="48" customHeight="1">
      <c r="A28" s="710">
        <v>5.2</v>
      </c>
      <c r="B28" s="649" t="s">
        <v>105</v>
      </c>
      <c r="C28" s="536" t="s">
        <v>118</v>
      </c>
      <c r="D28" s="687"/>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v>0.85599999999999998</v>
      </c>
      <c r="T28" s="15">
        <v>0.82399999999999995</v>
      </c>
      <c r="U28" s="33">
        <v>0.84699999999999998</v>
      </c>
      <c r="V28" s="33">
        <v>0.82599999999999996</v>
      </c>
      <c r="W28" s="33">
        <v>0.82799999999999996</v>
      </c>
      <c r="X28" s="33">
        <v>0.92600000000000005</v>
      </c>
      <c r="Y28" s="33">
        <v>0.83799999999999997</v>
      </c>
      <c r="Z28" s="33">
        <v>0.72399999999999998</v>
      </c>
      <c r="AA28" s="33">
        <v>0.77300000000000002</v>
      </c>
      <c r="AB28" s="33"/>
      <c r="AC28" s="33"/>
      <c r="AD28" s="722" t="s">
        <v>260</v>
      </c>
      <c r="AE28" s="547"/>
    </row>
    <row r="29" spans="1:32" ht="1.5" customHeight="1">
      <c r="A29" s="710"/>
      <c r="B29" s="649"/>
      <c r="C29" s="742"/>
      <c r="D29" s="687"/>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586"/>
      <c r="AE29" s="546"/>
    </row>
    <row r="30" spans="1:32" ht="1.5" customHeight="1">
      <c r="A30" s="710"/>
      <c r="B30" s="649"/>
      <c r="C30" s="742"/>
      <c r="D30" s="687"/>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586"/>
      <c r="AE30" s="546"/>
    </row>
    <row r="31" spans="1:32" ht="48" customHeight="1">
      <c r="A31" s="711"/>
      <c r="B31" s="650"/>
      <c r="C31" s="742"/>
      <c r="D31" s="687"/>
      <c r="E31" s="152"/>
      <c r="F31" s="289"/>
      <c r="G31" s="289"/>
      <c r="H31" s="288"/>
      <c r="I31" s="288"/>
      <c r="J31" s="289"/>
      <c r="K31" s="288"/>
      <c r="L31" s="288"/>
      <c r="M31" s="288"/>
      <c r="N31" s="288"/>
      <c r="O31" s="288"/>
      <c r="P31" s="288"/>
      <c r="Q31" s="288"/>
      <c r="R31" s="398"/>
      <c r="S31" s="398"/>
      <c r="T31" s="398"/>
      <c r="U31" s="398"/>
      <c r="V31" s="398"/>
      <c r="W31" s="398"/>
      <c r="X31" s="282"/>
      <c r="Y31" s="288"/>
      <c r="Z31" s="454"/>
      <c r="AA31" s="275"/>
      <c r="AB31" s="236"/>
      <c r="AC31" s="287"/>
      <c r="AD31" s="740"/>
      <c r="AE31" s="545"/>
      <c r="AF31" s="226"/>
    </row>
    <row r="32" spans="1:32" ht="48" customHeight="1">
      <c r="A32" s="710" t="s">
        <v>125</v>
      </c>
      <c r="B32" s="648" t="s">
        <v>106</v>
      </c>
      <c r="C32" s="742"/>
      <c r="D32" s="687"/>
      <c r="E32" s="151" t="s">
        <v>69</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9">
        <v>0.879</v>
      </c>
      <c r="R32" s="15">
        <v>0.92300000000000004</v>
      </c>
      <c r="S32" s="15">
        <v>0.91400000000000003</v>
      </c>
      <c r="T32" s="15">
        <v>0.92</v>
      </c>
      <c r="U32" s="15">
        <v>0.83599999999999997</v>
      </c>
      <c r="V32" s="15">
        <v>0.89900000000000002</v>
      </c>
      <c r="W32" s="15">
        <v>0.873</v>
      </c>
      <c r="X32" s="15">
        <v>0.94</v>
      </c>
      <c r="Y32" s="15">
        <v>0.875</v>
      </c>
      <c r="Z32" s="15">
        <v>0.78300000000000003</v>
      </c>
      <c r="AA32" s="31">
        <v>0.84699999999999998</v>
      </c>
      <c r="AB32" s="15"/>
      <c r="AC32" s="199"/>
      <c r="AD32" s="722" t="s">
        <v>260</v>
      </c>
      <c r="AE32" s="548"/>
    </row>
    <row r="33" spans="1:31" ht="1.5" customHeight="1">
      <c r="A33" s="710"/>
      <c r="B33" s="649"/>
      <c r="C33" s="742"/>
      <c r="D33" s="687"/>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586"/>
      <c r="AE33" s="548"/>
    </row>
    <row r="34" spans="1:31" ht="1.5" customHeight="1">
      <c r="A34" s="710"/>
      <c r="B34" s="649"/>
      <c r="C34" s="742"/>
      <c r="D34" s="687"/>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586"/>
      <c r="AE34" s="548"/>
    </row>
    <row r="35" spans="1:31" ht="48" customHeight="1">
      <c r="A35" s="711"/>
      <c r="B35" s="650"/>
      <c r="C35" s="742"/>
      <c r="D35" s="687"/>
      <c r="E35" s="152" t="s">
        <v>70</v>
      </c>
      <c r="F35" s="288"/>
      <c r="G35" s="288"/>
      <c r="H35" s="282"/>
      <c r="I35" s="282"/>
      <c r="J35" s="178"/>
      <c r="K35" s="282"/>
      <c r="L35" s="282"/>
      <c r="M35" s="282"/>
      <c r="N35" s="282"/>
      <c r="O35" s="282"/>
      <c r="P35" s="282"/>
      <c r="Q35" s="282"/>
      <c r="R35" s="282"/>
      <c r="S35" s="282"/>
      <c r="T35" s="282"/>
      <c r="U35" s="398"/>
      <c r="V35" s="282"/>
      <c r="W35" s="398"/>
      <c r="X35" s="282"/>
      <c r="Y35" s="282"/>
      <c r="Z35" s="275"/>
      <c r="AA35" s="288"/>
      <c r="AB35" s="236"/>
      <c r="AC35" s="237"/>
      <c r="AD35" s="740"/>
      <c r="AE35" s="548"/>
    </row>
    <row r="36" spans="1:31" ht="48" customHeight="1">
      <c r="A36" s="739" t="s">
        <v>126</v>
      </c>
      <c r="B36" s="648" t="s">
        <v>107</v>
      </c>
      <c r="C36" s="742"/>
      <c r="D36" s="687"/>
      <c r="E36" s="151" t="s">
        <v>69</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9">
        <v>0.89400000000000002</v>
      </c>
      <c r="R36" s="15">
        <v>0.78600000000000003</v>
      </c>
      <c r="S36" s="15">
        <v>0.90200000000000002</v>
      </c>
      <c r="T36" s="15">
        <v>0.84499999999999997</v>
      </c>
      <c r="U36" s="15">
        <v>0.86399999999999999</v>
      </c>
      <c r="V36" s="15">
        <v>0.85299999999999998</v>
      </c>
      <c r="W36" s="15">
        <v>0.86499999999999999</v>
      </c>
      <c r="X36" s="15">
        <v>0.98799999999999999</v>
      </c>
      <c r="Y36" s="15">
        <v>0.90900000000000003</v>
      </c>
      <c r="Z36" s="15">
        <v>0.67200000000000004</v>
      </c>
      <c r="AA36" s="32">
        <v>0.748</v>
      </c>
      <c r="AB36" s="15"/>
      <c r="AC36" s="199"/>
      <c r="AD36" s="722" t="s">
        <v>260</v>
      </c>
      <c r="AE36" s="548"/>
    </row>
    <row r="37" spans="1:31" ht="1.5" customHeight="1">
      <c r="A37" s="710"/>
      <c r="B37" s="649"/>
      <c r="C37" s="742"/>
      <c r="D37" s="687"/>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586"/>
      <c r="AE37" s="548"/>
    </row>
    <row r="38" spans="1:31" ht="1.5" customHeight="1">
      <c r="A38" s="710"/>
      <c r="B38" s="649"/>
      <c r="C38" s="742"/>
      <c r="D38" s="687"/>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586"/>
      <c r="AE38" s="548"/>
    </row>
    <row r="39" spans="1:31" ht="48" customHeight="1">
      <c r="A39" s="711"/>
      <c r="B39" s="691"/>
      <c r="C39" s="743"/>
      <c r="D39" s="687"/>
      <c r="E39" s="152" t="s">
        <v>70</v>
      </c>
      <c r="F39" s="178"/>
      <c r="G39" s="282"/>
      <c r="H39" s="282"/>
      <c r="I39" s="282"/>
      <c r="J39" s="178"/>
      <c r="K39" s="282"/>
      <c r="L39" s="282"/>
      <c r="M39" s="282"/>
      <c r="N39" s="282"/>
      <c r="O39" s="282"/>
      <c r="P39" s="282"/>
      <c r="Q39" s="282"/>
      <c r="R39" s="281"/>
      <c r="S39" s="282"/>
      <c r="T39" s="398"/>
      <c r="U39" s="398"/>
      <c r="V39" s="398"/>
      <c r="W39" s="398"/>
      <c r="X39" s="282"/>
      <c r="Y39" s="282"/>
      <c r="Z39" s="454"/>
      <c r="AA39" s="454"/>
      <c r="AB39" s="236"/>
      <c r="AC39" s="234"/>
      <c r="AD39" s="740"/>
      <c r="AE39" s="548"/>
    </row>
    <row r="40" spans="1:31" ht="48" customHeight="1">
      <c r="A40" s="739" t="s">
        <v>127</v>
      </c>
      <c r="B40" s="573" t="s">
        <v>108</v>
      </c>
      <c r="C40" s="627" t="s">
        <v>141</v>
      </c>
      <c r="D40" s="687"/>
      <c r="E40" s="151" t="s">
        <v>69</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v>0.78300000000000003</v>
      </c>
      <c r="T40" s="33">
        <v>0.74199999999999999</v>
      </c>
      <c r="U40" s="33">
        <v>0.84699999999999998</v>
      </c>
      <c r="V40" s="33">
        <v>0.75</v>
      </c>
      <c r="W40" s="33">
        <v>0.77500000000000002</v>
      </c>
      <c r="X40" s="33">
        <v>0.872</v>
      </c>
      <c r="Y40" s="33">
        <v>0.75900000000000001</v>
      </c>
      <c r="Z40" s="33">
        <v>0.70599999999999996</v>
      </c>
      <c r="AA40" s="33">
        <v>0.72199999999999998</v>
      </c>
      <c r="AB40" s="33"/>
      <c r="AC40" s="33"/>
      <c r="AD40" s="722" t="s">
        <v>260</v>
      </c>
      <c r="AE40" s="730"/>
    </row>
    <row r="41" spans="1:31" ht="1.5" customHeight="1">
      <c r="A41" s="710"/>
      <c r="B41" s="552"/>
      <c r="C41" s="628"/>
      <c r="D41" s="687"/>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586"/>
      <c r="AE41" s="731"/>
    </row>
    <row r="42" spans="1:31" ht="1.5" customHeight="1">
      <c r="A42" s="710"/>
      <c r="B42" s="552"/>
      <c r="C42" s="628"/>
      <c r="D42" s="687"/>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586"/>
      <c r="AE42" s="731"/>
    </row>
    <row r="43" spans="1:31" ht="48" customHeight="1" thickBot="1">
      <c r="A43" s="711"/>
      <c r="B43" s="630"/>
      <c r="C43" s="631"/>
      <c r="D43" s="741"/>
      <c r="E43" s="152" t="s">
        <v>70</v>
      </c>
      <c r="F43" s="178"/>
      <c r="G43" s="281"/>
      <c r="H43" s="178"/>
      <c r="I43" s="311"/>
      <c r="J43" s="311"/>
      <c r="K43" s="311"/>
      <c r="L43" s="178"/>
      <c r="M43" s="311"/>
      <c r="N43" s="311"/>
      <c r="O43" s="311"/>
      <c r="P43" s="178"/>
      <c r="Q43" s="178"/>
      <c r="R43" s="281"/>
      <c r="S43" s="398"/>
      <c r="T43" s="281"/>
      <c r="U43" s="398"/>
      <c r="V43" s="398"/>
      <c r="W43" s="398"/>
      <c r="X43" s="398"/>
      <c r="Y43" s="398"/>
      <c r="Z43" s="311"/>
      <c r="AA43" s="311"/>
      <c r="AB43" s="234"/>
      <c r="AC43" s="234"/>
      <c r="AD43" s="740"/>
      <c r="AE43" s="732"/>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697" t="s">
        <v>7</v>
      </c>
      <c r="B45" s="698"/>
      <c r="C45" s="698"/>
      <c r="D45" s="698"/>
      <c r="E45" s="698"/>
      <c r="F45" s="698"/>
      <c r="G45" s="698"/>
      <c r="H45" s="698"/>
      <c r="I45" s="699"/>
      <c r="J45" s="699"/>
      <c r="K45" s="699"/>
      <c r="L45" s="699"/>
      <c r="M45" s="699"/>
      <c r="N45" s="699"/>
      <c r="O45" s="699"/>
      <c r="P45" s="699"/>
      <c r="Q45" s="699"/>
      <c r="R45" s="700"/>
      <c r="S45" s="52"/>
      <c r="T45" s="52"/>
      <c r="U45" s="52"/>
      <c r="V45" s="602"/>
      <c r="W45" s="602"/>
      <c r="X45" s="602"/>
      <c r="Y45" s="602"/>
      <c r="Z45" s="602"/>
      <c r="AA45" s="602"/>
      <c r="AB45" s="52"/>
      <c r="AC45" s="52"/>
      <c r="AD45" s="273"/>
    </row>
    <row r="46" spans="1:31" ht="15" customHeight="1">
      <c r="A46" s="539" t="s">
        <v>8</v>
      </c>
      <c r="B46" s="540"/>
      <c r="C46" s="540"/>
      <c r="D46" s="540"/>
      <c r="E46" s="540"/>
      <c r="F46" s="540"/>
      <c r="G46" s="541"/>
      <c r="H46" s="5"/>
      <c r="J46" s="556"/>
      <c r="K46" s="557"/>
      <c r="L46" s="557"/>
      <c r="M46" s="557"/>
      <c r="N46" s="557"/>
      <c r="O46" s="71"/>
      <c r="R46" s="178"/>
      <c r="S46" s="40"/>
      <c r="V46" s="558"/>
      <c r="W46" s="558"/>
      <c r="X46" s="558"/>
      <c r="Y46" s="558"/>
      <c r="Z46" s="558"/>
      <c r="AA46" s="8"/>
      <c r="AD46" s="273"/>
    </row>
    <row r="47" spans="1:31" ht="15" customHeight="1">
      <c r="A47" s="539" t="s">
        <v>9</v>
      </c>
      <c r="B47" s="540"/>
      <c r="C47" s="540"/>
      <c r="D47" s="540"/>
      <c r="E47" s="540"/>
      <c r="F47" s="540"/>
      <c r="G47" s="541"/>
      <c r="H47" s="68"/>
      <c r="J47" s="556"/>
      <c r="K47" s="557"/>
      <c r="L47" s="557"/>
      <c r="M47" s="557"/>
      <c r="N47" s="557"/>
      <c r="O47" s="71"/>
      <c r="R47" s="68"/>
      <c r="S47" s="40"/>
      <c r="V47" s="558"/>
      <c r="W47" s="558"/>
      <c r="X47" s="558"/>
      <c r="Y47" s="558"/>
      <c r="Z47" s="558"/>
      <c r="AA47" s="8"/>
      <c r="AD47" s="273"/>
    </row>
    <row r="48" spans="1:31" ht="15" customHeight="1">
      <c r="A48" s="539" t="s">
        <v>132</v>
      </c>
      <c r="B48" s="559"/>
      <c r="C48" s="559"/>
      <c r="D48" s="559"/>
      <c r="E48" s="559"/>
      <c r="F48" s="559"/>
      <c r="G48" s="560"/>
      <c r="H48" s="6"/>
      <c r="J48" s="292"/>
      <c r="K48" s="293"/>
      <c r="L48" s="293"/>
      <c r="M48" s="293"/>
      <c r="N48" s="293"/>
      <c r="O48" s="71"/>
      <c r="R48" s="6"/>
      <c r="S48" s="40"/>
      <c r="V48" s="294"/>
      <c r="W48" s="294"/>
      <c r="X48" s="294"/>
      <c r="Y48" s="294"/>
      <c r="Z48" s="294"/>
      <c r="AA48" s="8"/>
      <c r="AD48" s="273"/>
    </row>
    <row r="49" spans="1:32" ht="15" customHeight="1">
      <c r="A49" s="539" t="s">
        <v>133</v>
      </c>
      <c r="B49" s="559"/>
      <c r="C49" s="559"/>
      <c r="D49" s="559"/>
      <c r="E49" s="559"/>
      <c r="F49" s="559"/>
      <c r="G49" s="560"/>
      <c r="H49" s="7"/>
      <c r="I49" s="74"/>
      <c r="J49" s="554"/>
      <c r="K49" s="555"/>
      <c r="L49" s="555"/>
      <c r="M49" s="555"/>
      <c r="N49" s="555"/>
      <c r="O49" s="72"/>
      <c r="P49" s="74"/>
      <c r="Q49" s="74"/>
      <c r="R49" s="286"/>
      <c r="S49" s="40"/>
      <c r="V49" s="558"/>
      <c r="W49" s="558"/>
      <c r="X49" s="558"/>
      <c r="Y49" s="558"/>
      <c r="Z49" s="558"/>
      <c r="AA49" s="8"/>
      <c r="AD49" s="273"/>
    </row>
    <row r="50" spans="1:32" s="30" customFormat="1" ht="57" customHeight="1">
      <c r="A50" s="542" t="s">
        <v>91</v>
      </c>
      <c r="B50" s="540"/>
      <c r="C50" s="540"/>
      <c r="D50" s="540"/>
      <c r="E50" s="540"/>
      <c r="F50" s="540"/>
      <c r="G50" s="540"/>
      <c r="H50" s="540"/>
      <c r="I50" s="540"/>
      <c r="J50" s="540"/>
      <c r="K50" s="540"/>
      <c r="L50" s="540"/>
      <c r="M50" s="540"/>
      <c r="N50" s="540"/>
      <c r="O50" s="540"/>
      <c r="P50" s="540"/>
      <c r="Q50" s="540"/>
      <c r="R50" s="295"/>
      <c r="S50" s="295"/>
      <c r="T50" s="295"/>
      <c r="U50" s="295"/>
      <c r="V50" s="295"/>
      <c r="W50" s="295"/>
      <c r="X50" s="295"/>
      <c r="Y50" s="295"/>
      <c r="Z50" s="295"/>
      <c r="AA50" s="295"/>
      <c r="AB50" s="295"/>
      <c r="AC50" s="295"/>
      <c r="AD50" s="296"/>
      <c r="AE50" s="297"/>
    </row>
    <row r="51" spans="1:32" ht="48" customHeight="1">
      <c r="A51" s="733" t="s">
        <v>128</v>
      </c>
      <c r="B51" s="648" t="s">
        <v>94</v>
      </c>
      <c r="C51" s="736" t="s">
        <v>115</v>
      </c>
      <c r="D51" s="759" t="s">
        <v>12</v>
      </c>
      <c r="E51" s="260" t="s">
        <v>69</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9">
        <v>0.5</v>
      </c>
      <c r="R51" s="15">
        <v>0.52300000000000002</v>
      </c>
      <c r="S51" s="15">
        <v>0.63900000000000001</v>
      </c>
      <c r="T51" s="15">
        <v>0.496</v>
      </c>
      <c r="U51" s="33">
        <v>0.56000000000000005</v>
      </c>
      <c r="V51" s="17">
        <v>0.59599999999999997</v>
      </c>
      <c r="W51" s="15">
        <v>0.63700000000000001</v>
      </c>
      <c r="X51" s="17">
        <v>0.58399999999999996</v>
      </c>
      <c r="Y51" s="17">
        <v>0.71399999999999997</v>
      </c>
      <c r="Z51" s="15">
        <v>0.45900000000000002</v>
      </c>
      <c r="AA51" s="33">
        <v>0.59099999999999997</v>
      </c>
      <c r="AB51" s="17"/>
      <c r="AC51" s="199"/>
      <c r="AD51" s="642" t="s">
        <v>204</v>
      </c>
      <c r="AE51" s="548"/>
      <c r="AF51" s="226"/>
    </row>
    <row r="52" spans="1:32" ht="1.5" customHeight="1">
      <c r="A52" s="734"/>
      <c r="B52" s="649"/>
      <c r="C52" s="737"/>
      <c r="D52" s="760"/>
      <c r="E52" s="26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643"/>
      <c r="AE52" s="548"/>
    </row>
    <row r="53" spans="1:32" ht="1.5" customHeight="1">
      <c r="A53" s="734"/>
      <c r="B53" s="649"/>
      <c r="C53" s="737"/>
      <c r="D53" s="760"/>
      <c r="E53" s="26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643"/>
      <c r="AE53" s="548"/>
    </row>
    <row r="54" spans="1:32" ht="48" customHeight="1">
      <c r="A54" s="735"/>
      <c r="B54" s="673"/>
      <c r="C54" s="738"/>
      <c r="D54" s="760"/>
      <c r="E54" s="261" t="s">
        <v>70</v>
      </c>
      <c r="F54" s="286"/>
      <c r="G54" s="275"/>
      <c r="H54" s="286"/>
      <c r="I54" s="311"/>
      <c r="J54" s="311"/>
      <c r="K54" s="286"/>
      <c r="L54" s="286"/>
      <c r="M54" s="286"/>
      <c r="N54" s="286"/>
      <c r="O54" s="286"/>
      <c r="P54" s="286"/>
      <c r="Q54" s="286"/>
      <c r="R54" s="286"/>
      <c r="S54" s="281"/>
      <c r="T54" s="286"/>
      <c r="U54" s="286"/>
      <c r="V54" s="286"/>
      <c r="W54" s="281"/>
      <c r="X54" s="286"/>
      <c r="Y54" s="178"/>
      <c r="Z54" s="286"/>
      <c r="AA54" s="286"/>
      <c r="AB54" s="234"/>
      <c r="AC54" s="235"/>
      <c r="AD54" s="644"/>
      <c r="AE54" s="548"/>
    </row>
    <row r="55" spans="1:32" ht="48" customHeight="1">
      <c r="A55" s="733" t="s">
        <v>129</v>
      </c>
      <c r="B55" s="648" t="s">
        <v>135</v>
      </c>
      <c r="C55" s="736" t="s">
        <v>116</v>
      </c>
      <c r="D55" s="760"/>
      <c r="E55" s="260" t="s">
        <v>69</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9">
        <v>0.53700000000000003</v>
      </c>
      <c r="R55" s="15">
        <v>0.69099999999999995</v>
      </c>
      <c r="S55" s="15">
        <v>0.81399999999999995</v>
      </c>
      <c r="T55" s="15">
        <v>0.60699999999999998</v>
      </c>
      <c r="U55" s="33">
        <v>0.52600000000000002</v>
      </c>
      <c r="V55" s="17">
        <v>0.78700000000000003</v>
      </c>
      <c r="W55" s="15">
        <v>0.85399999999999998</v>
      </c>
      <c r="X55" s="17">
        <v>0.80300000000000005</v>
      </c>
      <c r="Y55" s="17">
        <v>0.58099999999999996</v>
      </c>
      <c r="Z55" s="15">
        <v>0.57199999999999995</v>
      </c>
      <c r="AA55" s="33">
        <v>0.69699999999999995</v>
      </c>
      <c r="AB55" s="17"/>
      <c r="AC55" s="199"/>
      <c r="AD55" s="642" t="s">
        <v>206</v>
      </c>
      <c r="AE55" s="548"/>
    </row>
    <row r="56" spans="1:32" ht="1.5" customHeight="1">
      <c r="A56" s="734"/>
      <c r="B56" s="649"/>
      <c r="C56" s="737"/>
      <c r="D56" s="760"/>
      <c r="E56" s="26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643"/>
      <c r="AE56" s="548"/>
    </row>
    <row r="57" spans="1:32" ht="1.5" customHeight="1">
      <c r="A57" s="734"/>
      <c r="B57" s="649"/>
      <c r="C57" s="737"/>
      <c r="D57" s="760"/>
      <c r="E57" s="26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643"/>
      <c r="AE57" s="548"/>
    </row>
    <row r="58" spans="1:32" ht="48" customHeight="1">
      <c r="A58" s="735"/>
      <c r="B58" s="673"/>
      <c r="C58" s="738"/>
      <c r="D58" s="760"/>
      <c r="E58" s="261" t="s">
        <v>70</v>
      </c>
      <c r="F58" s="286"/>
      <c r="G58" s="286"/>
      <c r="H58" s="286"/>
      <c r="I58" s="286"/>
      <c r="J58" s="312"/>
      <c r="K58" s="275"/>
      <c r="L58" s="312"/>
      <c r="M58" s="312"/>
      <c r="N58" s="286"/>
      <c r="O58" s="286"/>
      <c r="P58" s="286"/>
      <c r="Q58" s="286"/>
      <c r="R58" s="281"/>
      <c r="S58" s="310"/>
      <c r="T58" s="286"/>
      <c r="U58" s="286"/>
      <c r="V58" s="310"/>
      <c r="W58" s="310"/>
      <c r="X58" s="312"/>
      <c r="Y58" s="448"/>
      <c r="Z58" s="286"/>
      <c r="AA58" s="281"/>
      <c r="AB58" s="234"/>
      <c r="AC58" s="235"/>
      <c r="AD58" s="644"/>
      <c r="AE58" s="548"/>
    </row>
    <row r="59" spans="1:32" ht="48" customHeight="1">
      <c r="A59" s="733" t="s">
        <v>130</v>
      </c>
      <c r="B59" s="290" t="s">
        <v>93</v>
      </c>
      <c r="C59" s="736" t="s">
        <v>117</v>
      </c>
      <c r="D59" s="760"/>
      <c r="E59" s="260" t="s">
        <v>69</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9">
        <v>0.77700000000000002</v>
      </c>
      <c r="R59" s="15">
        <v>0.71099999999999997</v>
      </c>
      <c r="S59" s="15">
        <v>0.83299999999999996</v>
      </c>
      <c r="T59" s="15">
        <v>0.83399999999999996</v>
      </c>
      <c r="U59" s="33">
        <v>0.76800000000000002</v>
      </c>
      <c r="V59" s="17">
        <v>0.81299999999999994</v>
      </c>
      <c r="W59" s="15">
        <v>0.74</v>
      </c>
      <c r="X59" s="17">
        <v>0.72799999999999998</v>
      </c>
      <c r="Y59" s="17">
        <v>0.84699999999999998</v>
      </c>
      <c r="Z59" s="15">
        <v>0.78600000000000003</v>
      </c>
      <c r="AA59" s="33">
        <v>0.747</v>
      </c>
      <c r="AB59" s="17"/>
      <c r="AC59" s="199"/>
      <c r="AD59" s="642" t="s">
        <v>207</v>
      </c>
      <c r="AE59" s="548"/>
    </row>
    <row r="60" spans="1:32" ht="1.5" customHeight="1">
      <c r="A60" s="734"/>
      <c r="B60" s="290"/>
      <c r="C60" s="737"/>
      <c r="D60" s="760"/>
      <c r="E60" s="26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643"/>
      <c r="AE60" s="548"/>
    </row>
    <row r="61" spans="1:32" ht="1.5" customHeight="1">
      <c r="A61" s="734"/>
      <c r="B61" s="290"/>
      <c r="C61" s="737"/>
      <c r="D61" s="760"/>
      <c r="E61" s="26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643"/>
      <c r="AE61" s="548"/>
    </row>
    <row r="62" spans="1:32" ht="48" customHeight="1">
      <c r="A62" s="735"/>
      <c r="B62" s="291"/>
      <c r="C62" s="738"/>
      <c r="D62" s="760"/>
      <c r="E62" s="261" t="s">
        <v>70</v>
      </c>
      <c r="F62" s="281"/>
      <c r="G62" s="281"/>
      <c r="H62" s="281"/>
      <c r="I62" s="311"/>
      <c r="J62" s="276"/>
      <c r="K62" s="275"/>
      <c r="L62" s="276"/>
      <c r="M62" s="311"/>
      <c r="N62" s="311"/>
      <c r="O62" s="276"/>
      <c r="P62" s="276"/>
      <c r="Q62" s="276"/>
      <c r="R62" s="281"/>
      <c r="S62" s="278"/>
      <c r="T62" s="278"/>
      <c r="U62" s="278"/>
      <c r="V62" s="278"/>
      <c r="W62" s="281"/>
      <c r="X62" s="311"/>
      <c r="Y62" s="276"/>
      <c r="Z62" s="276"/>
      <c r="AA62" s="311"/>
      <c r="AB62" s="235"/>
      <c r="AC62" s="236"/>
      <c r="AD62" s="644"/>
      <c r="AE62" s="548"/>
    </row>
    <row r="63" spans="1:32" ht="48" customHeight="1">
      <c r="A63" s="733" t="s">
        <v>131</v>
      </c>
      <c r="B63" s="648" t="s">
        <v>95</v>
      </c>
      <c r="C63" s="736" t="s">
        <v>117</v>
      </c>
      <c r="D63" s="760"/>
      <c r="E63" s="260" t="s">
        <v>69</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9">
        <v>0.80100000000000005</v>
      </c>
      <c r="R63" s="15">
        <v>0.79600000000000004</v>
      </c>
      <c r="S63" s="15">
        <v>0.745</v>
      </c>
      <c r="T63" s="15">
        <v>0.71199999999999997</v>
      </c>
      <c r="U63" s="33">
        <v>0.78600000000000003</v>
      </c>
      <c r="V63" s="17">
        <v>0.71899999999999997</v>
      </c>
      <c r="W63" s="15">
        <v>0.88800000000000001</v>
      </c>
      <c r="X63" s="17">
        <v>0.7</v>
      </c>
      <c r="Y63" s="17">
        <v>0.92200000000000004</v>
      </c>
      <c r="Z63" s="15">
        <v>0.63800000000000001</v>
      </c>
      <c r="AA63" s="33">
        <v>0.83099999999999996</v>
      </c>
      <c r="AB63" s="17"/>
      <c r="AC63" s="199"/>
      <c r="AD63" s="642" t="s">
        <v>205</v>
      </c>
      <c r="AE63" s="548"/>
    </row>
    <row r="64" spans="1:32" ht="1.5" customHeight="1">
      <c r="A64" s="734"/>
      <c r="B64" s="649"/>
      <c r="C64" s="737"/>
      <c r="D64" s="760"/>
      <c r="E64" s="26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643"/>
      <c r="AE64" s="548"/>
    </row>
    <row r="65" spans="1:31" ht="1.5" customHeight="1">
      <c r="A65" s="734"/>
      <c r="B65" s="649"/>
      <c r="C65" s="737"/>
      <c r="D65" s="760"/>
      <c r="E65" s="26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643"/>
      <c r="AE65" s="548"/>
    </row>
    <row r="66" spans="1:31" ht="48" customHeight="1">
      <c r="A66" s="735"/>
      <c r="B66" s="751"/>
      <c r="C66" s="738"/>
      <c r="D66" s="761"/>
      <c r="E66" s="261" t="s">
        <v>70</v>
      </c>
      <c r="F66" s="286"/>
      <c r="G66" s="276"/>
      <c r="H66" s="276"/>
      <c r="I66" s="275"/>
      <c r="J66" s="276"/>
      <c r="K66" s="275"/>
      <c r="L66" s="275"/>
      <c r="M66" s="276"/>
      <c r="N66" s="276"/>
      <c r="O66" s="275"/>
      <c r="P66" s="275"/>
      <c r="Q66" s="276"/>
      <c r="R66" s="278"/>
      <c r="S66" s="281"/>
      <c r="T66" s="281"/>
      <c r="U66" s="278"/>
      <c r="V66" s="281"/>
      <c r="W66" s="310"/>
      <c r="X66" s="275"/>
      <c r="Y66" s="312"/>
      <c r="Z66" s="311"/>
      <c r="AA66" s="288"/>
      <c r="AB66" s="236"/>
      <c r="AC66" s="236"/>
      <c r="AD66" s="644"/>
      <c r="AE66" s="548"/>
    </row>
    <row r="67" spans="1:31" s="30" customFormat="1" ht="48" customHeight="1">
      <c r="A67" s="542" t="s">
        <v>92</v>
      </c>
      <c r="B67" s="540"/>
      <c r="C67" s="540"/>
      <c r="D67" s="540"/>
      <c r="E67" s="540"/>
      <c r="F67" s="540"/>
      <c r="G67" s="540"/>
      <c r="H67" s="540"/>
      <c r="I67" s="540"/>
      <c r="J67" s="540"/>
      <c r="K67" s="540"/>
      <c r="L67" s="540"/>
      <c r="M67" s="540"/>
      <c r="N67" s="540"/>
      <c r="O67" s="540"/>
      <c r="P67" s="540"/>
      <c r="Q67" s="540"/>
      <c r="R67" s="295"/>
      <c r="S67" s="295"/>
      <c r="T67" s="295"/>
      <c r="U67" s="295"/>
      <c r="V67" s="295"/>
      <c r="W67" s="295"/>
      <c r="X67" s="295"/>
      <c r="Y67" s="295"/>
      <c r="Z67" s="295"/>
      <c r="AA67" s="295"/>
      <c r="AB67" s="295"/>
      <c r="AC67" s="295"/>
      <c r="AD67" s="296"/>
      <c r="AE67" s="297"/>
    </row>
    <row r="68" spans="1:31" ht="53.25" customHeight="1">
      <c r="A68" s="756">
        <v>6.1</v>
      </c>
      <c r="B68" s="648" t="s">
        <v>88</v>
      </c>
      <c r="C68" s="627" t="s">
        <v>27</v>
      </c>
      <c r="D68" s="686" t="s">
        <v>12</v>
      </c>
      <c r="E68" s="260" t="s">
        <v>69</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8">
        <v>0.61899999999999999</v>
      </c>
      <c r="P68" s="15">
        <v>0.63900000000000001</v>
      </c>
      <c r="Q68" s="15">
        <v>0.66800000000000004</v>
      </c>
      <c r="R68" s="15">
        <v>0.64900000000000002</v>
      </c>
      <c r="S68" s="15">
        <v>0.59399999999999997</v>
      </c>
      <c r="T68" s="15">
        <v>0.60799999999999998</v>
      </c>
      <c r="U68" s="15">
        <v>0.67600000000000005</v>
      </c>
      <c r="V68" s="15">
        <v>0.63200000000000001</v>
      </c>
      <c r="W68" s="15">
        <v>0.64</v>
      </c>
      <c r="X68" s="15">
        <v>0.67500000000000004</v>
      </c>
      <c r="Y68" s="15">
        <v>0.61099999999999999</v>
      </c>
      <c r="Z68" s="15">
        <v>0.65600000000000003</v>
      </c>
      <c r="AA68" s="15">
        <v>0.57699999999999996</v>
      </c>
      <c r="AB68" s="15"/>
      <c r="AC68" s="15"/>
      <c r="AD68" s="746" t="s">
        <v>214</v>
      </c>
      <c r="AE68" s="548"/>
    </row>
    <row r="69" spans="1:31" ht="0.75" customHeight="1">
      <c r="A69" s="757"/>
      <c r="B69" s="649"/>
      <c r="C69" s="628"/>
      <c r="D69" s="687"/>
      <c r="E69" s="277" t="s">
        <v>41</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747"/>
      <c r="AE69" s="548"/>
    </row>
    <row r="70" spans="1:31" ht="53.25" customHeight="1">
      <c r="A70" s="758"/>
      <c r="B70" s="744"/>
      <c r="C70" s="631"/>
      <c r="D70" s="752"/>
      <c r="E70" s="261" t="s">
        <v>70</v>
      </c>
      <c r="F70" s="278"/>
      <c r="G70" s="278"/>
      <c r="H70" s="278"/>
      <c r="I70" s="310"/>
      <c r="J70" s="278"/>
      <c r="K70" s="278"/>
      <c r="L70" s="278"/>
      <c r="M70" s="310"/>
      <c r="N70" s="310"/>
      <c r="O70" s="310"/>
      <c r="P70" s="310"/>
      <c r="Q70" s="310"/>
      <c r="R70" s="310"/>
      <c r="S70" s="310"/>
      <c r="T70" s="310"/>
      <c r="U70" s="310"/>
      <c r="V70" s="310"/>
      <c r="W70" s="310"/>
      <c r="X70" s="310"/>
      <c r="Y70" s="310"/>
      <c r="Z70" s="310"/>
      <c r="AA70" s="310"/>
      <c r="AB70" s="347"/>
      <c r="AC70" s="347"/>
      <c r="AD70" s="748"/>
      <c r="AE70" s="548"/>
    </row>
    <row r="71" spans="1:31" ht="55.5" customHeight="1">
      <c r="A71" s="749">
        <v>6.2</v>
      </c>
      <c r="B71" s="753" t="s">
        <v>89</v>
      </c>
      <c r="C71" s="754" t="s">
        <v>27</v>
      </c>
      <c r="D71" s="755" t="s">
        <v>12</v>
      </c>
      <c r="E71" s="260" t="s">
        <v>69</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8">
        <v>0.995</v>
      </c>
      <c r="P71" s="15">
        <v>0.94099999999999995</v>
      </c>
      <c r="Q71" s="15">
        <v>0.995</v>
      </c>
      <c r="R71" s="15">
        <v>0.99399999999999999</v>
      </c>
      <c r="S71" s="15">
        <v>0.94799999999999995</v>
      </c>
      <c r="T71" s="15">
        <v>0.92900000000000005</v>
      </c>
      <c r="U71" s="15">
        <v>0.86</v>
      </c>
      <c r="V71" s="15">
        <v>0.93100000000000005</v>
      </c>
      <c r="W71" s="15">
        <v>0.91</v>
      </c>
      <c r="X71" s="15">
        <v>0.94</v>
      </c>
      <c r="Y71" s="15">
        <v>1</v>
      </c>
      <c r="Z71" s="15">
        <v>0.96699999999999997</v>
      </c>
      <c r="AA71" s="15">
        <v>0.95899999999999996</v>
      </c>
      <c r="AB71" s="15"/>
      <c r="AC71" s="15"/>
      <c r="AD71" s="746" t="s">
        <v>213</v>
      </c>
      <c r="AE71" s="548"/>
    </row>
    <row r="72" spans="1:31" ht="0.75" customHeight="1">
      <c r="A72" s="749"/>
      <c r="B72" s="753"/>
      <c r="C72" s="754"/>
      <c r="D72" s="755"/>
      <c r="E72" s="277" t="s">
        <v>41</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747"/>
      <c r="AE72" s="548"/>
    </row>
    <row r="73" spans="1:31" ht="55.5" customHeight="1">
      <c r="A73" s="750"/>
      <c r="B73" s="753"/>
      <c r="C73" s="754"/>
      <c r="D73" s="755"/>
      <c r="E73" s="261" t="s">
        <v>70</v>
      </c>
      <c r="F73" s="278"/>
      <c r="G73" s="278"/>
      <c r="H73" s="278"/>
      <c r="I73" s="278"/>
      <c r="J73" s="278"/>
      <c r="K73" s="278"/>
      <c r="L73" s="278"/>
      <c r="M73" s="278"/>
      <c r="N73" s="278"/>
      <c r="O73" s="278"/>
      <c r="P73" s="278"/>
      <c r="Q73" s="278"/>
      <c r="R73" s="278"/>
      <c r="S73" s="278"/>
      <c r="T73" s="278"/>
      <c r="U73" s="310"/>
      <c r="V73" s="278"/>
      <c r="W73" s="278"/>
      <c r="X73" s="278"/>
      <c r="Y73" s="278"/>
      <c r="Z73" s="278"/>
      <c r="AA73" s="278"/>
      <c r="AB73" s="347"/>
      <c r="AC73" s="347"/>
      <c r="AD73" s="748"/>
      <c r="AE73" s="548"/>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697" t="s">
        <v>7</v>
      </c>
      <c r="B75" s="698"/>
      <c r="C75" s="698"/>
      <c r="D75" s="698"/>
      <c r="E75" s="698"/>
      <c r="F75" s="698"/>
      <c r="G75" s="698"/>
      <c r="H75" s="698"/>
      <c r="I75" s="699"/>
      <c r="J75" s="699"/>
      <c r="K75" s="699"/>
      <c r="L75" s="699"/>
      <c r="M75" s="699"/>
      <c r="N75" s="699"/>
      <c r="O75" s="699"/>
      <c r="P75" s="699"/>
      <c r="Q75" s="699"/>
      <c r="R75" s="700"/>
      <c r="S75" s="52"/>
      <c r="T75" s="52"/>
      <c r="U75" s="52"/>
      <c r="V75" s="602"/>
      <c r="W75" s="602"/>
      <c r="X75" s="602"/>
      <c r="Y75" s="602"/>
      <c r="Z75" s="602"/>
      <c r="AA75" s="602"/>
      <c r="AB75" s="52"/>
      <c r="AC75" s="52"/>
      <c r="AD75" s="273"/>
    </row>
    <row r="76" spans="1:31" ht="15" customHeight="1">
      <c r="A76" s="539" t="s">
        <v>8</v>
      </c>
      <c r="B76" s="540"/>
      <c r="C76" s="540"/>
      <c r="D76" s="540"/>
      <c r="E76" s="540"/>
      <c r="F76" s="540"/>
      <c r="G76" s="541"/>
      <c r="H76" s="5"/>
      <c r="J76" s="556"/>
      <c r="K76" s="557"/>
      <c r="L76" s="557"/>
      <c r="M76" s="557"/>
      <c r="N76" s="557"/>
      <c r="O76" s="71"/>
      <c r="R76" s="178"/>
      <c r="S76" s="40"/>
      <c r="V76" s="558"/>
      <c r="W76" s="558"/>
      <c r="X76" s="558"/>
      <c r="Y76" s="558"/>
      <c r="Z76" s="558"/>
      <c r="AA76" s="8"/>
      <c r="AD76" s="273"/>
    </row>
    <row r="77" spans="1:31" ht="15" customHeight="1">
      <c r="A77" s="539" t="s">
        <v>9</v>
      </c>
      <c r="B77" s="540"/>
      <c r="C77" s="540"/>
      <c r="D77" s="540"/>
      <c r="E77" s="540"/>
      <c r="F77" s="540"/>
      <c r="G77" s="541"/>
      <c r="H77" s="68"/>
      <c r="J77" s="556"/>
      <c r="K77" s="557"/>
      <c r="L77" s="557"/>
      <c r="M77" s="557"/>
      <c r="N77" s="557"/>
      <c r="O77" s="71"/>
      <c r="R77" s="68"/>
      <c r="S77" s="40"/>
      <c r="V77" s="558"/>
      <c r="W77" s="558"/>
      <c r="X77" s="558"/>
      <c r="Y77" s="558"/>
      <c r="Z77" s="558"/>
      <c r="AA77" s="8"/>
      <c r="AD77" s="273"/>
    </row>
    <row r="78" spans="1:31" ht="15" customHeight="1">
      <c r="A78" s="539" t="s">
        <v>132</v>
      </c>
      <c r="B78" s="559"/>
      <c r="C78" s="559"/>
      <c r="D78" s="559"/>
      <c r="E78" s="559"/>
      <c r="F78" s="559"/>
      <c r="G78" s="560"/>
      <c r="H78" s="6"/>
      <c r="J78" s="292"/>
      <c r="K78" s="293"/>
      <c r="L78" s="293"/>
      <c r="M78" s="293"/>
      <c r="N78" s="293"/>
      <c r="O78" s="71"/>
      <c r="R78" s="6"/>
      <c r="S78" s="40"/>
      <c r="V78" s="294"/>
      <c r="W78" s="294"/>
      <c r="X78" s="294"/>
      <c r="Y78" s="294"/>
      <c r="Z78" s="294"/>
      <c r="AA78" s="8"/>
      <c r="AD78" s="273"/>
    </row>
    <row r="79" spans="1:31" ht="15" customHeight="1">
      <c r="A79" s="539" t="s">
        <v>133</v>
      </c>
      <c r="B79" s="559"/>
      <c r="C79" s="559"/>
      <c r="D79" s="559"/>
      <c r="E79" s="559"/>
      <c r="F79" s="559"/>
      <c r="G79" s="560"/>
      <c r="H79" s="7"/>
      <c r="I79" s="74"/>
      <c r="J79" s="554"/>
      <c r="K79" s="555"/>
      <c r="L79" s="555"/>
      <c r="M79" s="555"/>
      <c r="N79" s="555"/>
      <c r="O79" s="72"/>
      <c r="P79" s="74"/>
      <c r="Q79" s="74"/>
      <c r="R79" s="286"/>
      <c r="S79" s="40"/>
      <c r="V79" s="558"/>
      <c r="W79" s="558"/>
      <c r="X79" s="558"/>
      <c r="Y79" s="558"/>
      <c r="Z79" s="558"/>
      <c r="AA79" s="8"/>
      <c r="AD79" s="273"/>
    </row>
    <row r="80" spans="1:31" ht="15.75">
      <c r="F80" s="66"/>
      <c r="G80" s="66"/>
      <c r="R80" s="66"/>
      <c r="S80" s="66"/>
    </row>
    <row r="81" spans="6:22" ht="15.75">
      <c r="F81" s="66"/>
      <c r="G81" s="66"/>
      <c r="R81" s="66"/>
      <c r="S81" s="66"/>
      <c r="V81" s="441"/>
    </row>
    <row r="82" spans="6:22" ht="15.75">
      <c r="F82" s="66"/>
      <c r="G82" s="66"/>
      <c r="R82" s="66"/>
      <c r="S82" s="66"/>
    </row>
    <row r="83" spans="6:22" ht="15.75">
      <c r="F83" s="66"/>
      <c r="G83" s="66"/>
      <c r="R83" s="66"/>
      <c r="S83" s="66"/>
    </row>
    <row r="84" spans="6:22" ht="15.75">
      <c r="F84" s="66"/>
      <c r="G84" s="66"/>
      <c r="R84" s="66"/>
      <c r="S84" s="66"/>
    </row>
    <row r="85" spans="6:22" ht="15.75">
      <c r="F85" s="66"/>
      <c r="G85" s="66"/>
      <c r="R85" s="66"/>
      <c r="S85" s="66"/>
    </row>
    <row r="86" spans="6:22" ht="15.75">
      <c r="F86" s="66"/>
      <c r="G86" s="66"/>
      <c r="R86" s="66"/>
      <c r="S86" s="66"/>
    </row>
    <row r="87" spans="6:22" ht="15.75">
      <c r="F87" s="66"/>
      <c r="G87" s="66"/>
      <c r="R87" s="66"/>
      <c r="S87" s="66"/>
    </row>
    <row r="88" spans="6:22" ht="15.75">
      <c r="F88" s="66"/>
      <c r="G88" s="66"/>
      <c r="R88" s="66"/>
      <c r="S88" s="66"/>
    </row>
    <row r="89" spans="6:22" ht="15.75">
      <c r="F89" s="66"/>
      <c r="G89" s="66"/>
      <c r="R89" s="66"/>
      <c r="S89" s="66"/>
    </row>
    <row r="90" spans="6:22" ht="15.75">
      <c r="F90" s="66"/>
      <c r="G90" s="66"/>
      <c r="R90" s="66"/>
      <c r="S90" s="66"/>
    </row>
    <row r="91" spans="6:22" ht="15.75">
      <c r="F91" s="66"/>
      <c r="G91" s="66"/>
      <c r="R91" s="66"/>
      <c r="S91" s="66"/>
    </row>
    <row r="92" spans="6:22" ht="15.75">
      <c r="F92" s="66"/>
      <c r="G92" s="66"/>
      <c r="R92" s="66"/>
      <c r="S92" s="66"/>
    </row>
    <row r="93" spans="6:22" ht="15.75">
      <c r="F93" s="66"/>
      <c r="G93" s="66"/>
      <c r="R93" s="66"/>
      <c r="S93" s="66"/>
    </row>
    <row r="94" spans="6:22" ht="15.75">
      <c r="F94" s="66"/>
      <c r="G94" s="66"/>
      <c r="R94" s="66"/>
      <c r="S94" s="66"/>
    </row>
    <row r="95" spans="6:22" ht="15.75">
      <c r="F95" s="66"/>
      <c r="G95" s="66"/>
      <c r="R95" s="66"/>
      <c r="S95" s="66"/>
    </row>
    <row r="96" spans="6:22"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78:G78"/>
    <mergeCell ref="A79:G79"/>
    <mergeCell ref="J79:N79"/>
    <mergeCell ref="V79:Z79"/>
    <mergeCell ref="A76:G76"/>
    <mergeCell ref="J76:N76"/>
    <mergeCell ref="V76:Z76"/>
    <mergeCell ref="A77:G77"/>
    <mergeCell ref="J77:N77"/>
    <mergeCell ref="V77:Z77"/>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C51:C54"/>
    <mergeCell ref="C55:C58"/>
    <mergeCell ref="C59:C62"/>
    <mergeCell ref="AE32:AE35"/>
    <mergeCell ref="A36:A39"/>
    <mergeCell ref="B36:B39"/>
    <mergeCell ref="AD36:AD39"/>
    <mergeCell ref="AE36:AE39"/>
    <mergeCell ref="A48:G48"/>
    <mergeCell ref="A49:G49"/>
    <mergeCell ref="J49:N49"/>
    <mergeCell ref="V49:Z49"/>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s>
  <conditionalFormatting sqref="F974:F65523">
    <cfRule type="expression" dxfId="1689" priority="771" stopIfTrue="1">
      <formula>OR(F975="greem",F975="green ")</formula>
    </cfRule>
    <cfRule type="expression" dxfId="1688" priority="772" stopIfTrue="1">
      <formula>OR(F975="amber",F975="amber ")</formula>
    </cfRule>
  </conditionalFormatting>
  <conditionalFormatting sqref="AD68:AD69 D52:AC53 D56:AC57 D68:D70 F58:F66 AC63:AC65 AC58:AC61 L63:L66 Z59:Z66 X58:Y61 C59:C61 P59:T61 E68:E69 E71:AD73 C51 C55:C57 C63:C65 U40:V43 F40:AC40 Y40:Y42 AB40:AC42 Z40:Z43 L36:L43 S40:S42 AC36:AC38 AB36:AB39 F24:N24 Y24:Y26 X28:AC28 AA20:AA22 AA16:AA18 Z12:AA14 AB24:AB26 AC12:AC18 AC20:AC26 E24:H26 M12:M22 AB15:AC15 D4 AB12:AB22 E21:AC22 E37:AC38 E41:AC42 V31:AB31 W59:W61 Q63:T65 V28:V34 X12:Y18 V58:V65 W63:Y65 Z15:Z26 X35:AB35 AA24:AA43 T36:T42 AA58:AB65 J43:K43 N40:N43 P36:P39 M24:M26 L28:U28 Q12:Q18 Q20:Q26 E16:W18 F24:H27 P15:Q15 H27:H42 P12:P22 E12:W14 E13:AC14 E8:AC10 E17:AC18 F25:AC26 F29:AC30 E4:AC6 E40:Q42 I20:I43 F36:J43 J24:L27 F28:L35 L12:M18 E20:Y22 K24:L42 N15:N26 L35:P35 L39:P39 O24:O43 J58:J61 Q58:Q61 N59:N66 L58:M61 J63:J66 D64:AC65 E51:AC53 D60:AC61 G63:G66 E55:AC57 G58:H61 E59:N61 I58:I65 K59:K66 E63:N65 G54:Q54 O58:P66 L31:T31 T28:T34 E32:AC34 E36:AA38 U59:U65 U28:U31 U39:AB39 X54:AC54 X24:X42 O24:W26 W28:W42 V43:Y43 F68:AC73">
    <cfRule type="cellIs" dxfId="1687" priority="768" stopIfTrue="1" operator="equal">
      <formula>"green"</formula>
    </cfRule>
    <cfRule type="cellIs" dxfId="1686" priority="769" stopIfTrue="1" operator="equal">
      <formula>"amber"</formula>
    </cfRule>
    <cfRule type="cellIs" dxfId="1685" priority="770" stopIfTrue="1" operator="equal">
      <formula>"red"</formula>
    </cfRule>
  </conditionalFormatting>
  <conditionalFormatting sqref="R974:R65523">
    <cfRule type="expression" dxfId="1684" priority="760" stopIfTrue="1">
      <formula>OR(R975="greem",R975="green ")</formula>
    </cfRule>
    <cfRule type="expression" dxfId="1683" priority="761" stopIfTrue="1">
      <formula>OR(R975="amber",R975="amber ")</formula>
    </cfRule>
  </conditionalFormatting>
  <conditionalFormatting sqref="U40:AC40 Z41:Z43 U41:V43 AC36:AC38 AB36:AB39 Y24:Y26 X28:AC28 AA20:AA22 AA16:AA18 Z12:AA14 AB24:AB26 AC12:AC18 AC20:AC26 R16:W18 AA24:AA39 AA41:AC42 AB12:AB22 R12:W14 R8:AC10 Y29:Z30 AB29:AC30 R40:T42 R4:AC6 Y32:Z34 AB32:AC34 Y36:Z38 X12:Y18 R20:Y22 V31:AB31 W41:Y42 Z15:Z26 X35:AB35 X39:AB39 AA43 R36:V38 R28:V34 X24:X39 R24:W26 W28:W39 V43:Y43">
    <cfRule type="cellIs" dxfId="1682" priority="628" stopIfTrue="1" operator="equal">
      <formula>"green"</formula>
    </cfRule>
    <cfRule type="cellIs" dxfId="1681" priority="629" stopIfTrue="1" operator="equal">
      <formula>"amber"</formula>
    </cfRule>
    <cfRule type="cellIs" dxfId="1680" priority="630" stopIfTrue="1" operator="equal">
      <formula>"red"</formula>
    </cfRule>
  </conditionalFormatting>
  <conditionalFormatting sqref="AC63:AC65 AC58:AC61 Z59:Z66 X58:Y61 R59:T61 U59:U65 R51:AC53 W63:Y65 R63:T65 R55:AC57 AA58:AB65 W59:W61 X54:AC54 V58:V65">
    <cfRule type="cellIs" dxfId="1679" priority="625" stopIfTrue="1" operator="equal">
      <formula>"green"</formula>
    </cfRule>
    <cfRule type="cellIs" dxfId="1678" priority="626" stopIfTrue="1" operator="equal">
      <formula>"amber"</formula>
    </cfRule>
    <cfRule type="cellIs" dxfId="1677" priority="627" stopIfTrue="1" operator="equal">
      <formula>"red"</formula>
    </cfRule>
  </conditionalFormatting>
  <conditionalFormatting sqref="AD68:AD69 AD71:AD73 R68:AC73">
    <cfRule type="cellIs" dxfId="1676" priority="619" stopIfTrue="1" operator="equal">
      <formula>"green"</formula>
    </cfRule>
    <cfRule type="cellIs" dxfId="1675" priority="620" stopIfTrue="1" operator="equal">
      <formula>"amber"</formula>
    </cfRule>
    <cfRule type="cellIs" dxfId="1674" priority="621" stopIfTrue="1" operator="equal">
      <formula>"red"</formula>
    </cfRule>
  </conditionalFormatting>
  <conditionalFormatting sqref="V62">
    <cfRule type="cellIs" dxfId="1673" priority="613" stopIfTrue="1" operator="equal">
      <formula>"green"</formula>
    </cfRule>
    <cfRule type="cellIs" dxfId="1672" priority="614" stopIfTrue="1" operator="equal">
      <formula>"amber"</formula>
    </cfRule>
    <cfRule type="cellIs" dxfId="1671" priority="615" stopIfTrue="1" operator="equal">
      <formula>"red"</formula>
    </cfRule>
  </conditionalFormatting>
  <conditionalFormatting sqref="V62">
    <cfRule type="cellIs" dxfId="1670" priority="610" stopIfTrue="1" operator="equal">
      <formula>"green"</formula>
    </cfRule>
    <cfRule type="cellIs" dxfId="1669" priority="611" stopIfTrue="1" operator="equal">
      <formula>"amber"</formula>
    </cfRule>
    <cfRule type="cellIs" dxfId="1668" priority="612" stopIfTrue="1" operator="equal">
      <formula>"red"</formula>
    </cfRule>
  </conditionalFormatting>
  <conditionalFormatting sqref="V62">
    <cfRule type="cellIs" dxfId="1667" priority="607" stopIfTrue="1" operator="equal">
      <formula>"green"</formula>
    </cfRule>
    <cfRule type="cellIs" dxfId="1666" priority="608" stopIfTrue="1" operator="equal">
      <formula>"amber"</formula>
    </cfRule>
    <cfRule type="cellIs" dxfId="1665" priority="609" stopIfTrue="1" operator="equal">
      <formula>"red"</formula>
    </cfRule>
  </conditionalFormatting>
  <conditionalFormatting sqref="X23:Z23">
    <cfRule type="cellIs" dxfId="1664" priority="598" stopIfTrue="1" operator="equal">
      <formula>"green"</formula>
    </cfRule>
    <cfRule type="cellIs" dxfId="1663" priority="599" stopIfTrue="1" operator="equal">
      <formula>"amber"</formula>
    </cfRule>
    <cfRule type="cellIs" dxfId="1662" priority="600" stopIfTrue="1" operator="equal">
      <formula>"red"</formula>
    </cfRule>
  </conditionalFormatting>
  <conditionalFormatting sqref="X23:Z23">
    <cfRule type="cellIs" dxfId="1661" priority="595" stopIfTrue="1" operator="equal">
      <formula>"green"</formula>
    </cfRule>
    <cfRule type="cellIs" dxfId="1660" priority="596" stopIfTrue="1" operator="equal">
      <formula>"amber"</formula>
    </cfRule>
    <cfRule type="cellIs" dxfId="1659" priority="597" stopIfTrue="1" operator="equal">
      <formula>"red"</formula>
    </cfRule>
  </conditionalFormatting>
  <conditionalFormatting sqref="X7:AA7">
    <cfRule type="cellIs" dxfId="1658" priority="586" stopIfTrue="1" operator="equal">
      <formula>"green"</formula>
    </cfRule>
    <cfRule type="cellIs" dxfId="1657" priority="587" stopIfTrue="1" operator="equal">
      <formula>"amber"</formula>
    </cfRule>
    <cfRule type="cellIs" dxfId="1656" priority="588" stopIfTrue="1" operator="equal">
      <formula>"red"</formula>
    </cfRule>
  </conditionalFormatting>
  <conditionalFormatting sqref="X7:AA7">
    <cfRule type="cellIs" dxfId="1655" priority="583" stopIfTrue="1" operator="equal">
      <formula>"green"</formula>
    </cfRule>
    <cfRule type="cellIs" dxfId="1654" priority="584" stopIfTrue="1" operator="equal">
      <formula>"amber"</formula>
    </cfRule>
    <cfRule type="cellIs" dxfId="1653" priority="585" stopIfTrue="1" operator="equal">
      <formula>"red"</formula>
    </cfRule>
  </conditionalFormatting>
  <conditionalFormatting sqref="X15:Z15">
    <cfRule type="cellIs" dxfId="1652" priority="580" stopIfTrue="1" operator="equal">
      <formula>"green"</formula>
    </cfRule>
    <cfRule type="cellIs" dxfId="1651" priority="581" stopIfTrue="1" operator="equal">
      <formula>"amber"</formula>
    </cfRule>
    <cfRule type="cellIs" dxfId="1650" priority="582" stopIfTrue="1" operator="equal">
      <formula>"red"</formula>
    </cfRule>
  </conditionalFormatting>
  <conditionalFormatting sqref="X15:Z15">
    <cfRule type="cellIs" dxfId="1649" priority="577" stopIfTrue="1" operator="equal">
      <formula>"green"</formula>
    </cfRule>
    <cfRule type="cellIs" dxfId="1648" priority="578" stopIfTrue="1" operator="equal">
      <formula>"amber"</formula>
    </cfRule>
    <cfRule type="cellIs" dxfId="1647" priority="579" stopIfTrue="1" operator="equal">
      <formula>"red"</formula>
    </cfRule>
  </conditionalFormatting>
  <conditionalFormatting sqref="Y43:AA43">
    <cfRule type="cellIs" dxfId="1646" priority="574" stopIfTrue="1" operator="equal">
      <formula>"green"</formula>
    </cfRule>
    <cfRule type="cellIs" dxfId="1645" priority="575" stopIfTrue="1" operator="equal">
      <formula>"amber"</formula>
    </cfRule>
    <cfRule type="cellIs" dxfId="1644" priority="576" stopIfTrue="1" operator="equal">
      <formula>"red"</formula>
    </cfRule>
  </conditionalFormatting>
  <conditionalFormatting sqref="Y43:AA43">
    <cfRule type="cellIs" dxfId="1643" priority="571" stopIfTrue="1" operator="equal">
      <formula>"green"</formula>
    </cfRule>
    <cfRule type="cellIs" dxfId="1642" priority="572" stopIfTrue="1" operator="equal">
      <formula>"amber"</formula>
    </cfRule>
    <cfRule type="cellIs" dxfId="1641" priority="573" stopIfTrue="1" operator="equal">
      <formula>"red"</formula>
    </cfRule>
  </conditionalFormatting>
  <conditionalFormatting sqref="X62">
    <cfRule type="cellIs" dxfId="1640" priority="568" stopIfTrue="1" operator="equal">
      <formula>"green"</formula>
    </cfRule>
    <cfRule type="cellIs" dxfId="1639" priority="569" stopIfTrue="1" operator="equal">
      <formula>"amber"</formula>
    </cfRule>
    <cfRule type="cellIs" dxfId="1638" priority="570" stopIfTrue="1" operator="equal">
      <formula>"red"</formula>
    </cfRule>
  </conditionalFormatting>
  <conditionalFormatting sqref="X62">
    <cfRule type="cellIs" dxfId="1637" priority="565" stopIfTrue="1" operator="equal">
      <formula>"green"</formula>
    </cfRule>
    <cfRule type="cellIs" dxfId="1636" priority="566" stopIfTrue="1" operator="equal">
      <formula>"amber"</formula>
    </cfRule>
    <cfRule type="cellIs" dxfId="1635" priority="567" stopIfTrue="1" operator="equal">
      <formula>"red"</formula>
    </cfRule>
  </conditionalFormatting>
  <conditionalFormatting sqref="X62">
    <cfRule type="cellIs" dxfId="1634" priority="562" stopIfTrue="1" operator="equal">
      <formula>"green"</formula>
    </cfRule>
    <cfRule type="cellIs" dxfId="1633" priority="563" stopIfTrue="1" operator="equal">
      <formula>"amber"</formula>
    </cfRule>
    <cfRule type="cellIs" dxfId="1632" priority="564" stopIfTrue="1" operator="equal">
      <formula>"red"</formula>
    </cfRule>
  </conditionalFormatting>
  <conditionalFormatting sqref="Y62:Z62">
    <cfRule type="cellIs" dxfId="1631" priority="559" stopIfTrue="1" operator="equal">
      <formula>"green"</formula>
    </cfRule>
    <cfRule type="cellIs" dxfId="1630" priority="560" stopIfTrue="1" operator="equal">
      <formula>"amber"</formula>
    </cfRule>
    <cfRule type="cellIs" dxfId="1629" priority="561" stopIfTrue="1" operator="equal">
      <formula>"red"</formula>
    </cfRule>
  </conditionalFormatting>
  <conditionalFormatting sqref="Y62:Z62">
    <cfRule type="cellIs" dxfId="1628" priority="556" stopIfTrue="1" operator="equal">
      <formula>"green"</formula>
    </cfRule>
    <cfRule type="cellIs" dxfId="1627" priority="557" stopIfTrue="1" operator="equal">
      <formula>"amber"</formula>
    </cfRule>
    <cfRule type="cellIs" dxfId="1626" priority="558" stopIfTrue="1" operator="equal">
      <formula>"red"</formula>
    </cfRule>
  </conditionalFormatting>
  <conditionalFormatting sqref="Y66:Z66">
    <cfRule type="cellIs" dxfId="1625" priority="553" stopIfTrue="1" operator="equal">
      <formula>"green"</formula>
    </cfRule>
    <cfRule type="cellIs" dxfId="1624" priority="554" stopIfTrue="1" operator="equal">
      <formula>"amber"</formula>
    </cfRule>
    <cfRule type="cellIs" dxfId="1623" priority="555" stopIfTrue="1" operator="equal">
      <formula>"red"</formula>
    </cfRule>
  </conditionalFormatting>
  <conditionalFormatting sqref="Y66:Z66">
    <cfRule type="cellIs" dxfId="1622" priority="550" stopIfTrue="1" operator="equal">
      <formula>"green"</formula>
    </cfRule>
    <cfRule type="cellIs" dxfId="1621" priority="551" stopIfTrue="1" operator="equal">
      <formula>"amber"</formula>
    </cfRule>
    <cfRule type="cellIs" dxfId="1620" priority="552" stopIfTrue="1" operator="equal">
      <formula>"red"</formula>
    </cfRule>
  </conditionalFormatting>
  <conditionalFormatting sqref="Y66:Z66">
    <cfRule type="cellIs" dxfId="1619" priority="547" stopIfTrue="1" operator="equal">
      <formula>"green"</formula>
    </cfRule>
    <cfRule type="cellIs" dxfId="1618" priority="548" stopIfTrue="1" operator="equal">
      <formula>"amber"</formula>
    </cfRule>
    <cfRule type="cellIs" dxfId="1617" priority="549" stopIfTrue="1" operator="equal">
      <formula>"red"</formula>
    </cfRule>
  </conditionalFormatting>
  <conditionalFormatting sqref="Z58">
    <cfRule type="cellIs" dxfId="1616" priority="544" stopIfTrue="1" operator="equal">
      <formula>"green"</formula>
    </cfRule>
    <cfRule type="cellIs" dxfId="1615" priority="545" stopIfTrue="1" operator="equal">
      <formula>"amber"</formula>
    </cfRule>
    <cfRule type="cellIs" dxfId="1614" priority="546" stopIfTrue="1" operator="equal">
      <formula>"red"</formula>
    </cfRule>
  </conditionalFormatting>
  <conditionalFormatting sqref="Z58">
    <cfRule type="cellIs" dxfId="1613" priority="541" stopIfTrue="1" operator="equal">
      <formula>"green"</formula>
    </cfRule>
    <cfRule type="cellIs" dxfId="1612" priority="542" stopIfTrue="1" operator="equal">
      <formula>"amber"</formula>
    </cfRule>
    <cfRule type="cellIs" dxfId="1611" priority="543" stopIfTrue="1" operator="equal">
      <formula>"red"</formula>
    </cfRule>
  </conditionalFormatting>
  <conditionalFormatting sqref="Z27">
    <cfRule type="cellIs" dxfId="1610" priority="538" stopIfTrue="1" operator="equal">
      <formula>"green"</formula>
    </cfRule>
    <cfRule type="cellIs" dxfId="1609" priority="539" stopIfTrue="1" operator="equal">
      <formula>"amber"</formula>
    </cfRule>
    <cfRule type="cellIs" dxfId="1608" priority="540" stopIfTrue="1" operator="equal">
      <formula>"red"</formula>
    </cfRule>
  </conditionalFormatting>
  <conditionalFormatting sqref="Z27">
    <cfRule type="cellIs" dxfId="1607" priority="535" stopIfTrue="1" operator="equal">
      <formula>"green"</formula>
    </cfRule>
    <cfRule type="cellIs" dxfId="1606" priority="536" stopIfTrue="1" operator="equal">
      <formula>"amber"</formula>
    </cfRule>
    <cfRule type="cellIs" dxfId="1605" priority="537" stopIfTrue="1" operator="equal">
      <formula>"red"</formula>
    </cfRule>
  </conditionalFormatting>
  <conditionalFormatting sqref="Z27">
    <cfRule type="cellIs" dxfId="1604" priority="532" stopIfTrue="1" operator="equal">
      <formula>"green"</formula>
    </cfRule>
    <cfRule type="cellIs" dxfId="1603" priority="533" stopIfTrue="1" operator="equal">
      <formula>"amber"</formula>
    </cfRule>
    <cfRule type="cellIs" dxfId="1602" priority="534" stopIfTrue="1" operator="equal">
      <formula>"red"</formula>
    </cfRule>
  </conditionalFormatting>
  <conditionalFormatting sqref="Z27">
    <cfRule type="cellIs" dxfId="1601" priority="529" stopIfTrue="1" operator="equal">
      <formula>"green"</formula>
    </cfRule>
    <cfRule type="cellIs" dxfId="1600" priority="530" stopIfTrue="1" operator="equal">
      <formula>"amber"</formula>
    </cfRule>
    <cfRule type="cellIs" dxfId="1599" priority="531" stopIfTrue="1" operator="equal">
      <formula>"red"</formula>
    </cfRule>
  </conditionalFormatting>
  <conditionalFormatting sqref="Z19">
    <cfRule type="cellIs" dxfId="1598" priority="526" stopIfTrue="1" operator="equal">
      <formula>"green"</formula>
    </cfRule>
    <cfRule type="cellIs" dxfId="1597" priority="527" stopIfTrue="1" operator="equal">
      <formula>"amber"</formula>
    </cfRule>
    <cfRule type="cellIs" dxfId="1596" priority="528" stopIfTrue="1" operator="equal">
      <formula>"red"</formula>
    </cfRule>
  </conditionalFormatting>
  <conditionalFormatting sqref="Z19">
    <cfRule type="cellIs" dxfId="1595" priority="523" stopIfTrue="1" operator="equal">
      <formula>"green"</formula>
    </cfRule>
    <cfRule type="cellIs" dxfId="1594" priority="524" stopIfTrue="1" operator="equal">
      <formula>"amber"</formula>
    </cfRule>
    <cfRule type="cellIs" dxfId="1593" priority="525" stopIfTrue="1" operator="equal">
      <formula>"red"</formula>
    </cfRule>
  </conditionalFormatting>
  <conditionalFormatting sqref="Z11:AA11">
    <cfRule type="cellIs" dxfId="1592" priority="520" stopIfTrue="1" operator="equal">
      <formula>"green"</formula>
    </cfRule>
    <cfRule type="cellIs" dxfId="1591" priority="521" stopIfTrue="1" operator="equal">
      <formula>"amber"</formula>
    </cfRule>
    <cfRule type="cellIs" dxfId="1590" priority="522" stopIfTrue="1" operator="equal">
      <formula>"red"</formula>
    </cfRule>
  </conditionalFormatting>
  <conditionalFormatting sqref="Z11:AA11">
    <cfRule type="cellIs" dxfId="1589" priority="517" stopIfTrue="1" operator="equal">
      <formula>"green"</formula>
    </cfRule>
    <cfRule type="cellIs" dxfId="1588" priority="518" stopIfTrue="1" operator="equal">
      <formula>"amber"</formula>
    </cfRule>
    <cfRule type="cellIs" dxfId="1587" priority="519" stopIfTrue="1" operator="equal">
      <formula>"red"</formula>
    </cfRule>
  </conditionalFormatting>
  <conditionalFormatting sqref="Z11:AA11">
    <cfRule type="cellIs" dxfId="1586" priority="514" stopIfTrue="1" operator="equal">
      <formula>"green"</formula>
    </cfRule>
    <cfRule type="cellIs" dxfId="1585" priority="515" stopIfTrue="1" operator="equal">
      <formula>"amber"</formula>
    </cfRule>
    <cfRule type="cellIs" dxfId="1584" priority="516" stopIfTrue="1" operator="equal">
      <formula>"red"</formula>
    </cfRule>
  </conditionalFormatting>
  <conditionalFormatting sqref="Z11:AA11">
    <cfRule type="cellIs" dxfId="1583" priority="511" stopIfTrue="1" operator="equal">
      <formula>"green"</formula>
    </cfRule>
    <cfRule type="cellIs" dxfId="1582" priority="512" stopIfTrue="1" operator="equal">
      <formula>"amber"</formula>
    </cfRule>
    <cfRule type="cellIs" dxfId="1581" priority="513" stopIfTrue="1" operator="equal">
      <formula>"red"</formula>
    </cfRule>
  </conditionalFormatting>
  <conditionalFormatting sqref="AA15">
    <cfRule type="cellIs" dxfId="1580" priority="508" stopIfTrue="1" operator="equal">
      <formula>"green"</formula>
    </cfRule>
    <cfRule type="cellIs" dxfId="1579" priority="509" stopIfTrue="1" operator="equal">
      <formula>"amber"</formula>
    </cfRule>
    <cfRule type="cellIs" dxfId="1578" priority="510" stopIfTrue="1" operator="equal">
      <formula>"red"</formula>
    </cfRule>
  </conditionalFormatting>
  <conditionalFormatting sqref="AA15">
    <cfRule type="cellIs" dxfId="1577" priority="505" stopIfTrue="1" operator="equal">
      <formula>"green"</formula>
    </cfRule>
    <cfRule type="cellIs" dxfId="1576" priority="506" stopIfTrue="1" operator="equal">
      <formula>"amber"</formula>
    </cfRule>
    <cfRule type="cellIs" dxfId="1575" priority="507" stopIfTrue="1" operator="equal">
      <formula>"red"</formula>
    </cfRule>
  </conditionalFormatting>
  <conditionalFormatting sqref="AA15">
    <cfRule type="cellIs" dxfId="1574" priority="502" stopIfTrue="1" operator="equal">
      <formula>"green"</formula>
    </cfRule>
    <cfRule type="cellIs" dxfId="1573" priority="503" stopIfTrue="1" operator="equal">
      <formula>"amber"</formula>
    </cfRule>
    <cfRule type="cellIs" dxfId="1572" priority="504" stopIfTrue="1" operator="equal">
      <formula>"red"</formula>
    </cfRule>
  </conditionalFormatting>
  <conditionalFormatting sqref="AA15">
    <cfRule type="cellIs" dxfId="1571" priority="499" stopIfTrue="1" operator="equal">
      <formula>"green"</formula>
    </cfRule>
    <cfRule type="cellIs" dxfId="1570" priority="500" stopIfTrue="1" operator="equal">
      <formula>"amber"</formula>
    </cfRule>
    <cfRule type="cellIs" dxfId="1569" priority="501" stopIfTrue="1" operator="equal">
      <formula>"red"</formula>
    </cfRule>
  </conditionalFormatting>
  <conditionalFormatting sqref="AB19">
    <cfRule type="cellIs" dxfId="1568" priority="496" stopIfTrue="1" operator="equal">
      <formula>"green"</formula>
    </cfRule>
    <cfRule type="cellIs" dxfId="1567" priority="497" stopIfTrue="1" operator="equal">
      <formula>"amber"</formula>
    </cfRule>
    <cfRule type="cellIs" dxfId="1566" priority="498" stopIfTrue="1" operator="equal">
      <formula>"red"</formula>
    </cfRule>
  </conditionalFormatting>
  <conditionalFormatting sqref="AB19">
    <cfRule type="cellIs" dxfId="1565" priority="493" stopIfTrue="1" operator="equal">
      <formula>"green"</formula>
    </cfRule>
    <cfRule type="cellIs" dxfId="1564" priority="494" stopIfTrue="1" operator="equal">
      <formula>"amber"</formula>
    </cfRule>
    <cfRule type="cellIs" dxfId="1563" priority="495" stopIfTrue="1" operator="equal">
      <formula>"red"</formula>
    </cfRule>
  </conditionalFormatting>
  <conditionalFormatting sqref="AB19">
    <cfRule type="cellIs" dxfId="1562" priority="490" stopIfTrue="1" operator="equal">
      <formula>"green"</formula>
    </cfRule>
    <cfRule type="cellIs" dxfId="1561" priority="491" stopIfTrue="1" operator="equal">
      <formula>"amber"</formula>
    </cfRule>
    <cfRule type="cellIs" dxfId="1560" priority="492" stopIfTrue="1" operator="equal">
      <formula>"red"</formula>
    </cfRule>
  </conditionalFormatting>
  <conditionalFormatting sqref="AB19">
    <cfRule type="cellIs" dxfId="1559" priority="487" stopIfTrue="1" operator="equal">
      <formula>"green"</formula>
    </cfRule>
    <cfRule type="cellIs" dxfId="1558" priority="488" stopIfTrue="1" operator="equal">
      <formula>"amber"</formula>
    </cfRule>
    <cfRule type="cellIs" dxfId="1557" priority="489" stopIfTrue="1" operator="equal">
      <formula>"red"</formula>
    </cfRule>
  </conditionalFormatting>
  <conditionalFormatting sqref="AA27">
    <cfRule type="cellIs" dxfId="1556" priority="484" stopIfTrue="1" operator="equal">
      <formula>"green"</formula>
    </cfRule>
    <cfRule type="cellIs" dxfId="1555" priority="485" stopIfTrue="1" operator="equal">
      <formula>"amber"</formula>
    </cfRule>
    <cfRule type="cellIs" dxfId="1554" priority="486" stopIfTrue="1" operator="equal">
      <formula>"red"</formula>
    </cfRule>
  </conditionalFormatting>
  <conditionalFormatting sqref="AA27">
    <cfRule type="cellIs" dxfId="1553" priority="481" stopIfTrue="1" operator="equal">
      <formula>"green"</formula>
    </cfRule>
    <cfRule type="cellIs" dxfId="1552" priority="482" stopIfTrue="1" operator="equal">
      <formula>"amber"</formula>
    </cfRule>
    <cfRule type="cellIs" dxfId="1551" priority="483" stopIfTrue="1" operator="equal">
      <formula>"red"</formula>
    </cfRule>
  </conditionalFormatting>
  <conditionalFormatting sqref="AA27">
    <cfRule type="cellIs" dxfId="1550" priority="478" stopIfTrue="1" operator="equal">
      <formula>"green"</formula>
    </cfRule>
    <cfRule type="cellIs" dxfId="1549" priority="479" stopIfTrue="1" operator="equal">
      <formula>"amber"</formula>
    </cfRule>
    <cfRule type="cellIs" dxfId="1548" priority="480" stopIfTrue="1" operator="equal">
      <formula>"red"</formula>
    </cfRule>
  </conditionalFormatting>
  <conditionalFormatting sqref="AA27">
    <cfRule type="cellIs" dxfId="1547" priority="475" stopIfTrue="1" operator="equal">
      <formula>"green"</formula>
    </cfRule>
    <cfRule type="cellIs" dxfId="1546" priority="476" stopIfTrue="1" operator="equal">
      <formula>"amber"</formula>
    </cfRule>
    <cfRule type="cellIs" dxfId="1545" priority="477" stopIfTrue="1" operator="equal">
      <formula>"red"</formula>
    </cfRule>
  </conditionalFormatting>
  <conditionalFormatting sqref="AA23">
    <cfRule type="cellIs" dxfId="1544" priority="472" stopIfTrue="1" operator="equal">
      <formula>"green"</formula>
    </cfRule>
    <cfRule type="cellIs" dxfId="1543" priority="473" stopIfTrue="1" operator="equal">
      <formula>"amber"</formula>
    </cfRule>
    <cfRule type="cellIs" dxfId="1542" priority="474" stopIfTrue="1" operator="equal">
      <formula>"red"</formula>
    </cfRule>
  </conditionalFormatting>
  <conditionalFormatting sqref="AA23">
    <cfRule type="cellIs" dxfId="1541" priority="469" stopIfTrue="1" operator="equal">
      <formula>"green"</formula>
    </cfRule>
    <cfRule type="cellIs" dxfId="1540" priority="470" stopIfTrue="1" operator="equal">
      <formula>"amber"</formula>
    </cfRule>
    <cfRule type="cellIs" dxfId="1539" priority="471" stopIfTrue="1" operator="equal">
      <formula>"red"</formula>
    </cfRule>
  </conditionalFormatting>
  <conditionalFormatting sqref="AA23">
    <cfRule type="cellIs" dxfId="1538" priority="466" stopIfTrue="1" operator="equal">
      <formula>"green"</formula>
    </cfRule>
    <cfRule type="cellIs" dxfId="1537" priority="467" stopIfTrue="1" operator="equal">
      <formula>"amber"</formula>
    </cfRule>
    <cfRule type="cellIs" dxfId="1536" priority="468" stopIfTrue="1" operator="equal">
      <formula>"red"</formula>
    </cfRule>
  </conditionalFormatting>
  <conditionalFormatting sqref="AA23">
    <cfRule type="cellIs" dxfId="1535" priority="463" stopIfTrue="1" operator="equal">
      <formula>"green"</formula>
    </cfRule>
    <cfRule type="cellIs" dxfId="1534" priority="464" stopIfTrue="1" operator="equal">
      <formula>"amber"</formula>
    </cfRule>
    <cfRule type="cellIs" dxfId="1533" priority="465" stopIfTrue="1" operator="equal">
      <formula>"red"</formula>
    </cfRule>
  </conditionalFormatting>
  <conditionalFormatting sqref="AB15">
    <cfRule type="cellIs" dxfId="1532" priority="460" stopIfTrue="1" operator="equal">
      <formula>"green"</formula>
    </cfRule>
    <cfRule type="cellIs" dxfId="1531" priority="461" stopIfTrue="1" operator="equal">
      <formula>"amber"</formula>
    </cfRule>
    <cfRule type="cellIs" dxfId="1530" priority="462" stopIfTrue="1" operator="equal">
      <formula>"red"</formula>
    </cfRule>
  </conditionalFormatting>
  <conditionalFormatting sqref="AB15">
    <cfRule type="cellIs" dxfId="1529" priority="457" stopIfTrue="1" operator="equal">
      <formula>"green"</formula>
    </cfRule>
    <cfRule type="cellIs" dxfId="1528" priority="458" stopIfTrue="1" operator="equal">
      <formula>"amber"</formula>
    </cfRule>
    <cfRule type="cellIs" dxfId="1527" priority="459" stopIfTrue="1" operator="equal">
      <formula>"red"</formula>
    </cfRule>
  </conditionalFormatting>
  <conditionalFormatting sqref="AB15">
    <cfRule type="cellIs" dxfId="1526" priority="454" stopIfTrue="1" operator="equal">
      <formula>"green"</formula>
    </cfRule>
    <cfRule type="cellIs" dxfId="1525" priority="455" stopIfTrue="1" operator="equal">
      <formula>"amber"</formula>
    </cfRule>
    <cfRule type="cellIs" dxfId="1524" priority="456" stopIfTrue="1" operator="equal">
      <formula>"red"</formula>
    </cfRule>
  </conditionalFormatting>
  <conditionalFormatting sqref="AB15">
    <cfRule type="cellIs" dxfId="1523" priority="451" stopIfTrue="1" operator="equal">
      <formula>"green"</formula>
    </cfRule>
    <cfRule type="cellIs" dxfId="1522" priority="452" stopIfTrue="1" operator="equal">
      <formula>"amber"</formula>
    </cfRule>
    <cfRule type="cellIs" dxfId="1521" priority="453" stopIfTrue="1" operator="equal">
      <formula>"red"</formula>
    </cfRule>
  </conditionalFormatting>
  <conditionalFormatting sqref="AA62">
    <cfRule type="cellIs" dxfId="1520" priority="448" stopIfTrue="1" operator="equal">
      <formula>"green"</formula>
    </cfRule>
    <cfRule type="cellIs" dxfId="1519" priority="449" stopIfTrue="1" operator="equal">
      <formula>"amber"</formula>
    </cfRule>
    <cfRule type="cellIs" dxfId="1518" priority="450" stopIfTrue="1" operator="equal">
      <formula>"red"</formula>
    </cfRule>
  </conditionalFormatting>
  <conditionalFormatting sqref="AA62">
    <cfRule type="cellIs" dxfId="1517" priority="445" stopIfTrue="1" operator="equal">
      <formula>"green"</formula>
    </cfRule>
    <cfRule type="cellIs" dxfId="1516" priority="446" stopIfTrue="1" operator="equal">
      <formula>"amber"</formula>
    </cfRule>
    <cfRule type="cellIs" dxfId="1515" priority="447" stopIfTrue="1" operator="equal">
      <formula>"red"</formula>
    </cfRule>
  </conditionalFormatting>
  <conditionalFormatting sqref="AA62">
    <cfRule type="cellIs" dxfId="1514" priority="442" stopIfTrue="1" operator="equal">
      <formula>"green"</formula>
    </cfRule>
    <cfRule type="cellIs" dxfId="1513" priority="443" stopIfTrue="1" operator="equal">
      <formula>"amber"</formula>
    </cfRule>
    <cfRule type="cellIs" dxfId="1512" priority="444" stopIfTrue="1" operator="equal">
      <formula>"red"</formula>
    </cfRule>
  </conditionalFormatting>
  <conditionalFormatting sqref="AB62">
    <cfRule type="cellIs" dxfId="1511" priority="439" stopIfTrue="1" operator="equal">
      <formula>"green"</formula>
    </cfRule>
    <cfRule type="cellIs" dxfId="1510" priority="440" stopIfTrue="1" operator="equal">
      <formula>"amber"</formula>
    </cfRule>
    <cfRule type="cellIs" dxfId="1509" priority="441" stopIfTrue="1" operator="equal">
      <formula>"red"</formula>
    </cfRule>
  </conditionalFormatting>
  <conditionalFormatting sqref="AB62">
    <cfRule type="cellIs" dxfId="1508" priority="436" stopIfTrue="1" operator="equal">
      <formula>"green"</formula>
    </cfRule>
    <cfRule type="cellIs" dxfId="1507" priority="437" stopIfTrue="1" operator="equal">
      <formula>"amber"</formula>
    </cfRule>
    <cfRule type="cellIs" dxfId="1506" priority="438" stopIfTrue="1" operator="equal">
      <formula>"red"</formula>
    </cfRule>
  </conditionalFormatting>
  <conditionalFormatting sqref="AB62">
    <cfRule type="cellIs" dxfId="1505" priority="433" stopIfTrue="1" operator="equal">
      <formula>"green"</formula>
    </cfRule>
    <cfRule type="cellIs" dxfId="1504" priority="434" stopIfTrue="1" operator="equal">
      <formula>"amber"</formula>
    </cfRule>
    <cfRule type="cellIs" dxfId="1503" priority="435" stopIfTrue="1" operator="equal">
      <formula>"red"</formula>
    </cfRule>
  </conditionalFormatting>
  <conditionalFormatting sqref="I40:Q40 N41:N43 I41:J43 Q36:Q38 M24:M26 O20:O22 O16:O18 N12:O14 P24:P26 Q12:Q18 Q20:Q26 F16:K18 F24:H26 O24:O27 O41:Q42 P12:P22 F12:K14 F8:Q10 F28:H30 P29:Q30 F31:G31 F40:H42 F4:Q6 F32:H34 P32:Q34 F36:H38 K43 I24:I39 J36:J38 J28:J34 J24:J26 L12:M18 F20:M22 K28:Q28 K24:L27 K41:M42 N15:N26 P31 P35:P39 K29:O39 O43">
    <cfRule type="cellIs" dxfId="1502" priority="430" stopIfTrue="1" operator="equal">
      <formula>"green"</formula>
    </cfRule>
    <cfRule type="cellIs" dxfId="1501" priority="431" stopIfTrue="1" operator="equal">
      <formula>"amber"</formula>
    </cfRule>
    <cfRule type="cellIs" dxfId="1500" priority="432" stopIfTrue="1" operator="equal">
      <formula>"red"</formula>
    </cfRule>
  </conditionalFormatting>
  <conditionalFormatting sqref="J23">
    <cfRule type="cellIs" dxfId="1499" priority="427" stopIfTrue="1" operator="equal">
      <formula>"green"</formula>
    </cfRule>
    <cfRule type="cellIs" dxfId="1498" priority="428" stopIfTrue="1" operator="equal">
      <formula>"amber"</formula>
    </cfRule>
    <cfRule type="cellIs" dxfId="1497" priority="429" stopIfTrue="1" operator="equal">
      <formula>"red"</formula>
    </cfRule>
  </conditionalFormatting>
  <conditionalFormatting sqref="J23">
    <cfRule type="cellIs" dxfId="1496" priority="424" stopIfTrue="1" operator="equal">
      <formula>"green"</formula>
    </cfRule>
    <cfRule type="cellIs" dxfId="1495" priority="425" stopIfTrue="1" operator="equal">
      <formula>"amber"</formula>
    </cfRule>
    <cfRule type="cellIs" dxfId="1494" priority="426" stopIfTrue="1" operator="equal">
      <formula>"red"</formula>
    </cfRule>
  </conditionalFormatting>
  <conditionalFormatting sqref="K23:N23">
    <cfRule type="cellIs" dxfId="1493" priority="421" stopIfTrue="1" operator="equal">
      <formula>"green"</formula>
    </cfRule>
    <cfRule type="cellIs" dxfId="1492" priority="422" stopIfTrue="1" operator="equal">
      <formula>"amber"</formula>
    </cfRule>
    <cfRule type="cellIs" dxfId="1491" priority="423" stopIfTrue="1" operator="equal">
      <formula>"red"</formula>
    </cfRule>
  </conditionalFormatting>
  <conditionalFormatting sqref="K23:N23">
    <cfRule type="cellIs" dxfId="1490" priority="418" stopIfTrue="1" operator="equal">
      <formula>"green"</formula>
    </cfRule>
    <cfRule type="cellIs" dxfId="1489" priority="419" stopIfTrue="1" operator="equal">
      <formula>"amber"</formula>
    </cfRule>
    <cfRule type="cellIs" dxfId="1488" priority="420" stopIfTrue="1" operator="equal">
      <formula>"red"</formula>
    </cfRule>
  </conditionalFormatting>
  <conditionalFormatting sqref="K19">
    <cfRule type="cellIs" dxfId="1487" priority="415" stopIfTrue="1" operator="equal">
      <formula>"green"</formula>
    </cfRule>
    <cfRule type="cellIs" dxfId="1486" priority="416" stopIfTrue="1" operator="equal">
      <formula>"amber"</formula>
    </cfRule>
    <cfRule type="cellIs" dxfId="1485" priority="417" stopIfTrue="1" operator="equal">
      <formula>"red"</formula>
    </cfRule>
  </conditionalFormatting>
  <conditionalFormatting sqref="K19">
    <cfRule type="cellIs" dxfId="1484" priority="412" stopIfTrue="1" operator="equal">
      <formula>"green"</formula>
    </cfRule>
    <cfRule type="cellIs" dxfId="1483" priority="413" stopIfTrue="1" operator="equal">
      <formula>"amber"</formula>
    </cfRule>
    <cfRule type="cellIs" dxfId="1482" priority="414" stopIfTrue="1" operator="equal">
      <formula>"red"</formula>
    </cfRule>
  </conditionalFormatting>
  <conditionalFormatting sqref="K7:O7">
    <cfRule type="cellIs" dxfId="1481" priority="409" stopIfTrue="1" operator="equal">
      <formula>"green"</formula>
    </cfRule>
    <cfRule type="cellIs" dxfId="1480" priority="410" stopIfTrue="1" operator="equal">
      <formula>"amber"</formula>
    </cfRule>
    <cfRule type="cellIs" dxfId="1479" priority="411" stopIfTrue="1" operator="equal">
      <formula>"red"</formula>
    </cfRule>
  </conditionalFormatting>
  <conditionalFormatting sqref="K7:O7">
    <cfRule type="cellIs" dxfId="1478" priority="406" stopIfTrue="1" operator="equal">
      <formula>"green"</formula>
    </cfRule>
    <cfRule type="cellIs" dxfId="1477" priority="407" stopIfTrue="1" operator="equal">
      <formula>"amber"</formula>
    </cfRule>
    <cfRule type="cellIs" dxfId="1476" priority="408" stopIfTrue="1" operator="equal">
      <formula>"red"</formula>
    </cfRule>
  </conditionalFormatting>
  <conditionalFormatting sqref="L15:N15">
    <cfRule type="cellIs" dxfId="1475" priority="403" stopIfTrue="1" operator="equal">
      <formula>"green"</formula>
    </cfRule>
    <cfRule type="cellIs" dxfId="1474" priority="404" stopIfTrue="1" operator="equal">
      <formula>"amber"</formula>
    </cfRule>
    <cfRule type="cellIs" dxfId="1473" priority="405" stopIfTrue="1" operator="equal">
      <formula>"red"</formula>
    </cfRule>
  </conditionalFormatting>
  <conditionalFormatting sqref="L15:N15">
    <cfRule type="cellIs" dxfId="1472" priority="400" stopIfTrue="1" operator="equal">
      <formula>"green"</formula>
    </cfRule>
    <cfRule type="cellIs" dxfId="1471" priority="401" stopIfTrue="1" operator="equal">
      <formula>"amber"</formula>
    </cfRule>
    <cfRule type="cellIs" dxfId="1470" priority="402" stopIfTrue="1" operator="equal">
      <formula>"red"</formula>
    </cfRule>
  </conditionalFormatting>
  <conditionalFormatting sqref="M43:O43">
    <cfRule type="cellIs" dxfId="1469" priority="397" stopIfTrue="1" operator="equal">
      <formula>"green"</formula>
    </cfRule>
    <cfRule type="cellIs" dxfId="1468" priority="398" stopIfTrue="1" operator="equal">
      <formula>"amber"</formula>
    </cfRule>
    <cfRule type="cellIs" dxfId="1467" priority="399" stopIfTrue="1" operator="equal">
      <formula>"red"</formula>
    </cfRule>
  </conditionalFormatting>
  <conditionalFormatting sqref="M43:O43">
    <cfRule type="cellIs" dxfId="1466" priority="394" stopIfTrue="1" operator="equal">
      <formula>"green"</formula>
    </cfRule>
    <cfRule type="cellIs" dxfId="1465" priority="395" stopIfTrue="1" operator="equal">
      <formula>"amber"</formula>
    </cfRule>
    <cfRule type="cellIs" dxfId="1464" priority="396" stopIfTrue="1" operator="equal">
      <formula>"red"</formula>
    </cfRule>
  </conditionalFormatting>
  <conditionalFormatting sqref="N27">
    <cfRule type="cellIs" dxfId="1463" priority="391" stopIfTrue="1" operator="equal">
      <formula>"green"</formula>
    </cfRule>
    <cfRule type="cellIs" dxfId="1462" priority="392" stopIfTrue="1" operator="equal">
      <formula>"amber"</formula>
    </cfRule>
    <cfRule type="cellIs" dxfId="1461" priority="393" stopIfTrue="1" operator="equal">
      <formula>"red"</formula>
    </cfRule>
  </conditionalFormatting>
  <conditionalFormatting sqref="N27">
    <cfRule type="cellIs" dxfId="1460" priority="388" stopIfTrue="1" operator="equal">
      <formula>"green"</formula>
    </cfRule>
    <cfRule type="cellIs" dxfId="1459" priority="389" stopIfTrue="1" operator="equal">
      <formula>"amber"</formula>
    </cfRule>
    <cfRule type="cellIs" dxfId="1458" priority="390" stopIfTrue="1" operator="equal">
      <formula>"red"</formula>
    </cfRule>
  </conditionalFormatting>
  <conditionalFormatting sqref="N27">
    <cfRule type="cellIs" dxfId="1457" priority="385" stopIfTrue="1" operator="equal">
      <formula>"green"</formula>
    </cfRule>
    <cfRule type="cellIs" dxfId="1456" priority="386" stopIfTrue="1" operator="equal">
      <formula>"amber"</formula>
    </cfRule>
    <cfRule type="cellIs" dxfId="1455" priority="387" stopIfTrue="1" operator="equal">
      <formula>"red"</formula>
    </cfRule>
  </conditionalFormatting>
  <conditionalFormatting sqref="N27">
    <cfRule type="cellIs" dxfId="1454" priority="382" stopIfTrue="1" operator="equal">
      <formula>"green"</formula>
    </cfRule>
    <cfRule type="cellIs" dxfId="1453" priority="383" stopIfTrue="1" operator="equal">
      <formula>"amber"</formula>
    </cfRule>
    <cfRule type="cellIs" dxfId="1452" priority="384" stopIfTrue="1" operator="equal">
      <formula>"red"</formula>
    </cfRule>
  </conditionalFormatting>
  <conditionalFormatting sqref="N19">
    <cfRule type="cellIs" dxfId="1451" priority="379" stopIfTrue="1" operator="equal">
      <formula>"green"</formula>
    </cfRule>
    <cfRule type="cellIs" dxfId="1450" priority="380" stopIfTrue="1" operator="equal">
      <formula>"amber"</formula>
    </cfRule>
    <cfRule type="cellIs" dxfId="1449" priority="381" stopIfTrue="1" operator="equal">
      <formula>"red"</formula>
    </cfRule>
  </conditionalFormatting>
  <conditionalFormatting sqref="N19">
    <cfRule type="cellIs" dxfId="1448" priority="376" stopIfTrue="1" operator="equal">
      <formula>"green"</formula>
    </cfRule>
    <cfRule type="cellIs" dxfId="1447" priority="377" stopIfTrue="1" operator="equal">
      <formula>"amber"</formula>
    </cfRule>
    <cfRule type="cellIs" dxfId="1446" priority="378" stopIfTrue="1" operator="equal">
      <formula>"red"</formula>
    </cfRule>
  </conditionalFormatting>
  <conditionalFormatting sqref="N11:O11">
    <cfRule type="cellIs" dxfId="1445" priority="373" stopIfTrue="1" operator="equal">
      <formula>"green"</formula>
    </cfRule>
    <cfRule type="cellIs" dxfId="1444" priority="374" stopIfTrue="1" operator="equal">
      <formula>"amber"</formula>
    </cfRule>
    <cfRule type="cellIs" dxfId="1443" priority="375" stopIfTrue="1" operator="equal">
      <formula>"red"</formula>
    </cfRule>
  </conditionalFormatting>
  <conditionalFormatting sqref="N11:O11">
    <cfRule type="cellIs" dxfId="1442" priority="370" stopIfTrue="1" operator="equal">
      <formula>"green"</formula>
    </cfRule>
    <cfRule type="cellIs" dxfId="1441" priority="371" stopIfTrue="1" operator="equal">
      <formula>"amber"</formula>
    </cfRule>
    <cfRule type="cellIs" dxfId="1440" priority="372" stopIfTrue="1" operator="equal">
      <formula>"red"</formula>
    </cfRule>
  </conditionalFormatting>
  <conditionalFormatting sqref="N11:O11">
    <cfRule type="cellIs" dxfId="1439" priority="367" stopIfTrue="1" operator="equal">
      <formula>"green"</formula>
    </cfRule>
    <cfRule type="cellIs" dxfId="1438" priority="368" stopIfTrue="1" operator="equal">
      <formula>"amber"</formula>
    </cfRule>
    <cfRule type="cellIs" dxfId="1437" priority="369" stopIfTrue="1" operator="equal">
      <formula>"red"</formula>
    </cfRule>
  </conditionalFormatting>
  <conditionalFormatting sqref="N11:O11">
    <cfRule type="cellIs" dxfId="1436" priority="364" stopIfTrue="1" operator="equal">
      <formula>"green"</formula>
    </cfRule>
    <cfRule type="cellIs" dxfId="1435" priority="365" stopIfTrue="1" operator="equal">
      <formula>"amber"</formula>
    </cfRule>
    <cfRule type="cellIs" dxfId="1434" priority="366" stopIfTrue="1" operator="equal">
      <formula>"red"</formula>
    </cfRule>
  </conditionalFormatting>
  <conditionalFormatting sqref="O15">
    <cfRule type="cellIs" dxfId="1433" priority="361" stopIfTrue="1" operator="equal">
      <formula>"green"</formula>
    </cfRule>
    <cfRule type="cellIs" dxfId="1432" priority="362" stopIfTrue="1" operator="equal">
      <formula>"amber"</formula>
    </cfRule>
    <cfRule type="cellIs" dxfId="1431" priority="363" stopIfTrue="1" operator="equal">
      <formula>"red"</formula>
    </cfRule>
  </conditionalFormatting>
  <conditionalFormatting sqref="O15">
    <cfRule type="cellIs" dxfId="1430" priority="358" stopIfTrue="1" operator="equal">
      <formula>"green"</formula>
    </cfRule>
    <cfRule type="cellIs" dxfId="1429" priority="359" stopIfTrue="1" operator="equal">
      <formula>"amber"</formula>
    </cfRule>
    <cfRule type="cellIs" dxfId="1428" priority="360" stopIfTrue="1" operator="equal">
      <formula>"red"</formula>
    </cfRule>
  </conditionalFormatting>
  <conditionalFormatting sqref="O15">
    <cfRule type="cellIs" dxfId="1427" priority="355" stopIfTrue="1" operator="equal">
      <formula>"green"</formula>
    </cfRule>
    <cfRule type="cellIs" dxfId="1426" priority="356" stopIfTrue="1" operator="equal">
      <formula>"amber"</formula>
    </cfRule>
    <cfRule type="cellIs" dxfId="1425" priority="357" stopIfTrue="1" operator="equal">
      <formula>"red"</formula>
    </cfRule>
  </conditionalFormatting>
  <conditionalFormatting sqref="O15">
    <cfRule type="cellIs" dxfId="1424" priority="352" stopIfTrue="1" operator="equal">
      <formula>"green"</formula>
    </cfRule>
    <cfRule type="cellIs" dxfId="1423" priority="353" stopIfTrue="1" operator="equal">
      <formula>"amber"</formula>
    </cfRule>
    <cfRule type="cellIs" dxfId="1422" priority="354" stopIfTrue="1" operator="equal">
      <formula>"red"</formula>
    </cfRule>
  </conditionalFormatting>
  <conditionalFormatting sqref="P19">
    <cfRule type="cellIs" dxfId="1421" priority="349" stopIfTrue="1" operator="equal">
      <formula>"green"</formula>
    </cfRule>
    <cfRule type="cellIs" dxfId="1420" priority="350" stopIfTrue="1" operator="equal">
      <formula>"amber"</formula>
    </cfRule>
    <cfRule type="cellIs" dxfId="1419" priority="351" stopIfTrue="1" operator="equal">
      <formula>"red"</formula>
    </cfRule>
  </conditionalFormatting>
  <conditionalFormatting sqref="P19">
    <cfRule type="cellIs" dxfId="1418" priority="346" stopIfTrue="1" operator="equal">
      <formula>"green"</formula>
    </cfRule>
    <cfRule type="cellIs" dxfId="1417" priority="347" stopIfTrue="1" operator="equal">
      <formula>"amber"</formula>
    </cfRule>
    <cfRule type="cellIs" dxfId="1416" priority="348" stopIfTrue="1" operator="equal">
      <formula>"red"</formula>
    </cfRule>
  </conditionalFormatting>
  <conditionalFormatting sqref="P19">
    <cfRule type="cellIs" dxfId="1415" priority="343" stopIfTrue="1" operator="equal">
      <formula>"green"</formula>
    </cfRule>
    <cfRule type="cellIs" dxfId="1414" priority="344" stopIfTrue="1" operator="equal">
      <formula>"amber"</formula>
    </cfRule>
    <cfRule type="cellIs" dxfId="1413" priority="345" stopIfTrue="1" operator="equal">
      <formula>"red"</formula>
    </cfRule>
  </conditionalFormatting>
  <conditionalFormatting sqref="P19">
    <cfRule type="cellIs" dxfId="1412" priority="340" stopIfTrue="1" operator="equal">
      <formula>"green"</formula>
    </cfRule>
    <cfRule type="cellIs" dxfId="1411" priority="341" stopIfTrue="1" operator="equal">
      <formula>"amber"</formula>
    </cfRule>
    <cfRule type="cellIs" dxfId="1410" priority="342" stopIfTrue="1" operator="equal">
      <formula>"red"</formula>
    </cfRule>
  </conditionalFormatting>
  <conditionalFormatting sqref="O27">
    <cfRule type="cellIs" dxfId="1409" priority="337" stopIfTrue="1" operator="equal">
      <formula>"green"</formula>
    </cfRule>
    <cfRule type="cellIs" dxfId="1408" priority="338" stopIfTrue="1" operator="equal">
      <formula>"amber"</formula>
    </cfRule>
    <cfRule type="cellIs" dxfId="1407" priority="339" stopIfTrue="1" operator="equal">
      <formula>"red"</formula>
    </cfRule>
  </conditionalFormatting>
  <conditionalFormatting sqref="O27">
    <cfRule type="cellIs" dxfId="1406" priority="334" stopIfTrue="1" operator="equal">
      <formula>"green"</formula>
    </cfRule>
    <cfRule type="cellIs" dxfId="1405" priority="335" stopIfTrue="1" operator="equal">
      <formula>"amber"</formula>
    </cfRule>
    <cfRule type="cellIs" dxfId="1404" priority="336" stopIfTrue="1" operator="equal">
      <formula>"red"</formula>
    </cfRule>
  </conditionalFormatting>
  <conditionalFormatting sqref="O27">
    <cfRule type="cellIs" dxfId="1403" priority="331" stopIfTrue="1" operator="equal">
      <formula>"green"</formula>
    </cfRule>
    <cfRule type="cellIs" dxfId="1402" priority="332" stopIfTrue="1" operator="equal">
      <formula>"amber"</formula>
    </cfRule>
    <cfRule type="cellIs" dxfId="1401" priority="333" stopIfTrue="1" operator="equal">
      <formula>"red"</formula>
    </cfRule>
  </conditionalFormatting>
  <conditionalFormatting sqref="O27">
    <cfRule type="cellIs" dxfId="1400" priority="328" stopIfTrue="1" operator="equal">
      <formula>"green"</formula>
    </cfRule>
    <cfRule type="cellIs" dxfId="1399" priority="329" stopIfTrue="1" operator="equal">
      <formula>"amber"</formula>
    </cfRule>
    <cfRule type="cellIs" dxfId="1398" priority="330" stopIfTrue="1" operator="equal">
      <formula>"red"</formula>
    </cfRule>
  </conditionalFormatting>
  <conditionalFormatting sqref="O23">
    <cfRule type="cellIs" dxfId="1397" priority="325" stopIfTrue="1" operator="equal">
      <formula>"green"</formula>
    </cfRule>
    <cfRule type="cellIs" dxfId="1396" priority="326" stopIfTrue="1" operator="equal">
      <formula>"amber"</formula>
    </cfRule>
    <cfRule type="cellIs" dxfId="1395" priority="327" stopIfTrue="1" operator="equal">
      <formula>"red"</formula>
    </cfRule>
  </conditionalFormatting>
  <conditionalFormatting sqref="O23">
    <cfRule type="cellIs" dxfId="1394" priority="322" stopIfTrue="1" operator="equal">
      <formula>"green"</formula>
    </cfRule>
    <cfRule type="cellIs" dxfId="1393" priority="323" stopIfTrue="1" operator="equal">
      <formula>"amber"</formula>
    </cfRule>
    <cfRule type="cellIs" dxfId="1392" priority="324" stopIfTrue="1" operator="equal">
      <formula>"red"</formula>
    </cfRule>
  </conditionalFormatting>
  <conditionalFormatting sqref="O23">
    <cfRule type="cellIs" dxfId="1391" priority="319" stopIfTrue="1" operator="equal">
      <formula>"green"</formula>
    </cfRule>
    <cfRule type="cellIs" dxfId="1390" priority="320" stopIfTrue="1" operator="equal">
      <formula>"amber"</formula>
    </cfRule>
    <cfRule type="cellIs" dxfId="1389" priority="321" stopIfTrue="1" operator="equal">
      <formula>"red"</formula>
    </cfRule>
  </conditionalFormatting>
  <conditionalFormatting sqref="O23">
    <cfRule type="cellIs" dxfId="1388" priority="316" stopIfTrue="1" operator="equal">
      <formula>"green"</formula>
    </cfRule>
    <cfRule type="cellIs" dxfId="1387" priority="317" stopIfTrue="1" operator="equal">
      <formula>"amber"</formula>
    </cfRule>
    <cfRule type="cellIs" dxfId="1386" priority="318" stopIfTrue="1" operator="equal">
      <formula>"red"</formula>
    </cfRule>
  </conditionalFormatting>
  <conditionalFormatting sqref="P15">
    <cfRule type="cellIs" dxfId="1385" priority="313" stopIfTrue="1" operator="equal">
      <formula>"green"</formula>
    </cfRule>
    <cfRule type="cellIs" dxfId="1384" priority="314" stopIfTrue="1" operator="equal">
      <formula>"amber"</formula>
    </cfRule>
    <cfRule type="cellIs" dxfId="1383" priority="315" stopIfTrue="1" operator="equal">
      <formula>"red"</formula>
    </cfRule>
  </conditionalFormatting>
  <conditionalFormatting sqref="P15">
    <cfRule type="cellIs" dxfId="1382" priority="310" stopIfTrue="1" operator="equal">
      <formula>"green"</formula>
    </cfRule>
    <cfRule type="cellIs" dxfId="1381" priority="311" stopIfTrue="1" operator="equal">
      <formula>"amber"</formula>
    </cfRule>
    <cfRule type="cellIs" dxfId="1380" priority="312" stopIfTrue="1" operator="equal">
      <formula>"red"</formula>
    </cfRule>
  </conditionalFormatting>
  <conditionalFormatting sqref="P15">
    <cfRule type="cellIs" dxfId="1379" priority="307" stopIfTrue="1" operator="equal">
      <formula>"green"</formula>
    </cfRule>
    <cfRule type="cellIs" dxfId="1378" priority="308" stopIfTrue="1" operator="equal">
      <formula>"amber"</formula>
    </cfRule>
    <cfRule type="cellIs" dxfId="1377" priority="309" stopIfTrue="1" operator="equal">
      <formula>"red"</formula>
    </cfRule>
  </conditionalFormatting>
  <conditionalFormatting sqref="P15">
    <cfRule type="cellIs" dxfId="1376" priority="304" stopIfTrue="1" operator="equal">
      <formula>"green"</formula>
    </cfRule>
    <cfRule type="cellIs" dxfId="1375" priority="305" stopIfTrue="1" operator="equal">
      <formula>"amber"</formula>
    </cfRule>
    <cfRule type="cellIs" dxfId="1374" priority="306" stopIfTrue="1" operator="equal">
      <formula>"red"</formula>
    </cfRule>
  </conditionalFormatting>
  <conditionalFormatting sqref="J58:J61 Q63:Q65 Q58:Q61 N59:N66 L58:M61 F59:H61 J63:J66 I58:I65 F51:Q53 G66 F63:H65 F55:Q57 G54 K59:K61 K63:M65 I54:Q54 O58:P65">
    <cfRule type="cellIs" dxfId="1373" priority="301" stopIfTrue="1" operator="equal">
      <formula>"green"</formula>
    </cfRule>
    <cfRule type="cellIs" dxfId="1372" priority="302" stopIfTrue="1" operator="equal">
      <formula>"amber"</formula>
    </cfRule>
    <cfRule type="cellIs" dxfId="1371" priority="303" stopIfTrue="1" operator="equal">
      <formula>"red"</formula>
    </cfRule>
  </conditionalFormatting>
  <conditionalFormatting sqref="H66">
    <cfRule type="cellIs" dxfId="1370" priority="298" stopIfTrue="1" operator="equal">
      <formula>"green"</formula>
    </cfRule>
    <cfRule type="cellIs" dxfId="1369" priority="299" stopIfTrue="1" operator="equal">
      <formula>"amber"</formula>
    </cfRule>
    <cfRule type="cellIs" dxfId="1368" priority="300" stopIfTrue="1" operator="equal">
      <formula>"red"</formula>
    </cfRule>
  </conditionalFormatting>
  <conditionalFormatting sqref="J66">
    <cfRule type="cellIs" dxfId="1367" priority="295" stopIfTrue="1" operator="equal">
      <formula>"green"</formula>
    </cfRule>
    <cfRule type="cellIs" dxfId="1366" priority="296" stopIfTrue="1" operator="equal">
      <formula>"amber"</formula>
    </cfRule>
    <cfRule type="cellIs" dxfId="1365" priority="297" stopIfTrue="1" operator="equal">
      <formula>"red"</formula>
    </cfRule>
  </conditionalFormatting>
  <conditionalFormatting sqref="J62">
    <cfRule type="cellIs" dxfId="1364" priority="292" stopIfTrue="1" operator="equal">
      <formula>"green"</formula>
    </cfRule>
    <cfRule type="cellIs" dxfId="1363" priority="293" stopIfTrue="1" operator="equal">
      <formula>"amber"</formula>
    </cfRule>
    <cfRule type="cellIs" dxfId="1362" priority="294" stopIfTrue="1" operator="equal">
      <formula>"red"</formula>
    </cfRule>
  </conditionalFormatting>
  <conditionalFormatting sqref="J62">
    <cfRule type="cellIs" dxfId="1361" priority="289" stopIfTrue="1" operator="equal">
      <formula>"green"</formula>
    </cfRule>
    <cfRule type="cellIs" dxfId="1360" priority="290" stopIfTrue="1" operator="equal">
      <formula>"amber"</formula>
    </cfRule>
    <cfRule type="cellIs" dxfId="1359" priority="291" stopIfTrue="1" operator="equal">
      <formula>"red"</formula>
    </cfRule>
  </conditionalFormatting>
  <conditionalFormatting sqref="J62">
    <cfRule type="cellIs" dxfId="1358" priority="286" stopIfTrue="1" operator="equal">
      <formula>"green"</formula>
    </cfRule>
    <cfRule type="cellIs" dxfId="1357" priority="287" stopIfTrue="1" operator="equal">
      <formula>"amber"</formula>
    </cfRule>
    <cfRule type="cellIs" dxfId="1356" priority="288" stopIfTrue="1" operator="equal">
      <formula>"red"</formula>
    </cfRule>
  </conditionalFormatting>
  <conditionalFormatting sqref="L62">
    <cfRule type="cellIs" dxfId="1355" priority="283" stopIfTrue="1" operator="equal">
      <formula>"green"</formula>
    </cfRule>
    <cfRule type="cellIs" dxfId="1354" priority="284" stopIfTrue="1" operator="equal">
      <formula>"amber"</formula>
    </cfRule>
    <cfRule type="cellIs" dxfId="1353" priority="285" stopIfTrue="1" operator="equal">
      <formula>"red"</formula>
    </cfRule>
  </conditionalFormatting>
  <conditionalFormatting sqref="L62">
    <cfRule type="cellIs" dxfId="1352" priority="280" stopIfTrue="1" operator="equal">
      <formula>"green"</formula>
    </cfRule>
    <cfRule type="cellIs" dxfId="1351" priority="281" stopIfTrue="1" operator="equal">
      <formula>"amber"</formula>
    </cfRule>
    <cfRule type="cellIs" dxfId="1350" priority="282" stopIfTrue="1" operator="equal">
      <formula>"red"</formula>
    </cfRule>
  </conditionalFormatting>
  <conditionalFormatting sqref="L62">
    <cfRule type="cellIs" dxfId="1349" priority="277" stopIfTrue="1" operator="equal">
      <formula>"green"</formula>
    </cfRule>
    <cfRule type="cellIs" dxfId="1348" priority="278" stopIfTrue="1" operator="equal">
      <formula>"amber"</formula>
    </cfRule>
    <cfRule type="cellIs" dxfId="1347" priority="279" stopIfTrue="1" operator="equal">
      <formula>"red"</formula>
    </cfRule>
  </conditionalFormatting>
  <conditionalFormatting sqref="M62:N62">
    <cfRule type="cellIs" dxfId="1346" priority="274" stopIfTrue="1" operator="equal">
      <formula>"green"</formula>
    </cfRule>
    <cfRule type="cellIs" dxfId="1345" priority="275" stopIfTrue="1" operator="equal">
      <formula>"amber"</formula>
    </cfRule>
    <cfRule type="cellIs" dxfId="1344" priority="276" stopIfTrue="1" operator="equal">
      <formula>"red"</formula>
    </cfRule>
  </conditionalFormatting>
  <conditionalFormatting sqref="M62:N62">
    <cfRule type="cellIs" dxfId="1343" priority="271" stopIfTrue="1" operator="equal">
      <formula>"green"</formula>
    </cfRule>
    <cfRule type="cellIs" dxfId="1342" priority="272" stopIfTrue="1" operator="equal">
      <formula>"amber"</formula>
    </cfRule>
    <cfRule type="cellIs" dxfId="1341" priority="273" stopIfTrue="1" operator="equal">
      <formula>"red"</formula>
    </cfRule>
  </conditionalFormatting>
  <conditionalFormatting sqref="M66:N66">
    <cfRule type="cellIs" dxfId="1340" priority="268" stopIfTrue="1" operator="equal">
      <formula>"green"</formula>
    </cfRule>
    <cfRule type="cellIs" dxfId="1339" priority="269" stopIfTrue="1" operator="equal">
      <formula>"amber"</formula>
    </cfRule>
    <cfRule type="cellIs" dxfId="1338" priority="270" stopIfTrue="1" operator="equal">
      <formula>"red"</formula>
    </cfRule>
  </conditionalFormatting>
  <conditionalFormatting sqref="M66:N66">
    <cfRule type="cellIs" dxfId="1337" priority="265" stopIfTrue="1" operator="equal">
      <formula>"green"</formula>
    </cfRule>
    <cfRule type="cellIs" dxfId="1336" priority="266" stopIfTrue="1" operator="equal">
      <formula>"amber"</formula>
    </cfRule>
    <cfRule type="cellIs" dxfId="1335" priority="267" stopIfTrue="1" operator="equal">
      <formula>"red"</formula>
    </cfRule>
  </conditionalFormatting>
  <conditionalFormatting sqref="M66:N66">
    <cfRule type="cellIs" dxfId="1334" priority="262" stopIfTrue="1" operator="equal">
      <formula>"green"</formula>
    </cfRule>
    <cfRule type="cellIs" dxfId="1333" priority="263" stopIfTrue="1" operator="equal">
      <formula>"amber"</formula>
    </cfRule>
    <cfRule type="cellIs" dxfId="1332" priority="264" stopIfTrue="1" operator="equal">
      <formula>"red"</formula>
    </cfRule>
  </conditionalFormatting>
  <conditionalFormatting sqref="N58">
    <cfRule type="cellIs" dxfId="1331" priority="259" stopIfTrue="1" operator="equal">
      <formula>"green"</formula>
    </cfRule>
    <cfRule type="cellIs" dxfId="1330" priority="260" stopIfTrue="1" operator="equal">
      <formula>"amber"</formula>
    </cfRule>
    <cfRule type="cellIs" dxfId="1329" priority="261" stopIfTrue="1" operator="equal">
      <formula>"red"</formula>
    </cfRule>
  </conditionalFormatting>
  <conditionalFormatting sqref="N58">
    <cfRule type="cellIs" dxfId="1328" priority="256" stopIfTrue="1" operator="equal">
      <formula>"green"</formula>
    </cfRule>
    <cfRule type="cellIs" dxfId="1327" priority="257" stopIfTrue="1" operator="equal">
      <formula>"amber"</formula>
    </cfRule>
    <cfRule type="cellIs" dxfId="1326" priority="258" stopIfTrue="1" operator="equal">
      <formula>"red"</formula>
    </cfRule>
  </conditionalFormatting>
  <conditionalFormatting sqref="O62">
    <cfRule type="cellIs" dxfId="1325" priority="253" stopIfTrue="1" operator="equal">
      <formula>"green"</formula>
    </cfRule>
    <cfRule type="cellIs" dxfId="1324" priority="254" stopIfTrue="1" operator="equal">
      <formula>"amber"</formula>
    </cfRule>
    <cfRule type="cellIs" dxfId="1323" priority="255" stopIfTrue="1" operator="equal">
      <formula>"red"</formula>
    </cfRule>
  </conditionalFormatting>
  <conditionalFormatting sqref="O62">
    <cfRule type="cellIs" dxfId="1322" priority="250" stopIfTrue="1" operator="equal">
      <formula>"green"</formula>
    </cfRule>
    <cfRule type="cellIs" dxfId="1321" priority="251" stopIfTrue="1" operator="equal">
      <formula>"amber"</formula>
    </cfRule>
    <cfRule type="cellIs" dxfId="1320" priority="252" stopIfTrue="1" operator="equal">
      <formula>"red"</formula>
    </cfRule>
  </conditionalFormatting>
  <conditionalFormatting sqref="O62">
    <cfRule type="cellIs" dxfId="1319" priority="247" stopIfTrue="1" operator="equal">
      <formula>"green"</formula>
    </cfRule>
    <cfRule type="cellIs" dxfId="1318" priority="248" stopIfTrue="1" operator="equal">
      <formula>"amber"</formula>
    </cfRule>
    <cfRule type="cellIs" dxfId="1317" priority="249" stopIfTrue="1" operator="equal">
      <formula>"red"</formula>
    </cfRule>
  </conditionalFormatting>
  <conditionalFormatting sqref="P62">
    <cfRule type="cellIs" dxfId="1316" priority="244" stopIfTrue="1" operator="equal">
      <formula>"green"</formula>
    </cfRule>
    <cfRule type="cellIs" dxfId="1315" priority="245" stopIfTrue="1" operator="equal">
      <formula>"amber"</formula>
    </cfRule>
    <cfRule type="cellIs" dxfId="1314" priority="246" stopIfTrue="1" operator="equal">
      <formula>"red"</formula>
    </cfRule>
  </conditionalFormatting>
  <conditionalFormatting sqref="P62">
    <cfRule type="cellIs" dxfId="1313" priority="241" stopIfTrue="1" operator="equal">
      <formula>"green"</formula>
    </cfRule>
    <cfRule type="cellIs" dxfId="1312" priority="242" stopIfTrue="1" operator="equal">
      <formula>"amber"</formula>
    </cfRule>
    <cfRule type="cellIs" dxfId="1311" priority="243" stopIfTrue="1" operator="equal">
      <formula>"red"</formula>
    </cfRule>
  </conditionalFormatting>
  <conditionalFormatting sqref="P62">
    <cfRule type="cellIs" dxfId="1310" priority="238" stopIfTrue="1" operator="equal">
      <formula>"green"</formula>
    </cfRule>
    <cfRule type="cellIs" dxfId="1309" priority="239" stopIfTrue="1" operator="equal">
      <formula>"amber"</formula>
    </cfRule>
    <cfRule type="cellIs" dxfId="1308" priority="240" stopIfTrue="1" operator="equal">
      <formula>"red"</formula>
    </cfRule>
  </conditionalFormatting>
  <conditionalFormatting sqref="F68:Q73">
    <cfRule type="cellIs" dxfId="1307" priority="235" stopIfTrue="1" operator="equal">
      <formula>"green"</formula>
    </cfRule>
    <cfRule type="cellIs" dxfId="1306" priority="236" stopIfTrue="1" operator="equal">
      <formula>"amber"</formula>
    </cfRule>
    <cfRule type="cellIs" dxfId="1305" priority="237" stopIfTrue="1" operator="equal">
      <formula>"red"</formula>
    </cfRule>
  </conditionalFormatting>
  <conditionalFormatting sqref="Q68">
    <cfRule type="cellIs" dxfId="1304" priority="232" stopIfTrue="1" operator="equal">
      <formula>"green"</formula>
    </cfRule>
    <cfRule type="cellIs" dxfId="1303" priority="233" stopIfTrue="1" operator="equal">
      <formula>"amber"</formula>
    </cfRule>
    <cfRule type="cellIs" dxfId="1302" priority="234" stopIfTrue="1" operator="equal">
      <formula>"red"</formula>
    </cfRule>
  </conditionalFormatting>
  <conditionalFormatting sqref="Q68">
    <cfRule type="cellIs" dxfId="1301" priority="229" stopIfTrue="1" operator="equal">
      <formula>"green"</formula>
    </cfRule>
    <cfRule type="cellIs" dxfId="1300" priority="230" stopIfTrue="1" operator="equal">
      <formula>"amber"</formula>
    </cfRule>
    <cfRule type="cellIs" dxfId="1299" priority="231" stopIfTrue="1" operator="equal">
      <formula>"red"</formula>
    </cfRule>
  </conditionalFormatting>
  <conditionalFormatting sqref="Q71">
    <cfRule type="cellIs" dxfId="1298" priority="226" stopIfTrue="1" operator="equal">
      <formula>"green"</formula>
    </cfRule>
    <cfRule type="cellIs" dxfId="1297" priority="227" stopIfTrue="1" operator="equal">
      <formula>"amber"</formula>
    </cfRule>
    <cfRule type="cellIs" dxfId="1296" priority="228" stopIfTrue="1" operator="equal">
      <formula>"red"</formula>
    </cfRule>
  </conditionalFormatting>
  <conditionalFormatting sqref="Q71">
    <cfRule type="cellIs" dxfId="1295" priority="223" stopIfTrue="1" operator="equal">
      <formula>"green"</formula>
    </cfRule>
    <cfRule type="cellIs" dxfId="1294" priority="224" stopIfTrue="1" operator="equal">
      <formula>"amber"</formula>
    </cfRule>
    <cfRule type="cellIs" dxfId="1293" priority="225" stopIfTrue="1" operator="equal">
      <formula>"red"</formula>
    </cfRule>
  </conditionalFormatting>
  <conditionalFormatting sqref="Q40:Q42 Q36:Q38 Q12:Q18 Q8:Q10 Q32:Q34 Q28:Q30 Q4:Q6 Q20:Q26">
    <cfRule type="cellIs" dxfId="1292" priority="220" stopIfTrue="1" operator="equal">
      <formula>"green"</formula>
    </cfRule>
    <cfRule type="cellIs" dxfId="1291" priority="221" stopIfTrue="1" operator="equal">
      <formula>"amber"</formula>
    </cfRule>
    <cfRule type="cellIs" dxfId="1290" priority="222" stopIfTrue="1" operator="equal">
      <formula>"red"</formula>
    </cfRule>
  </conditionalFormatting>
  <conditionalFormatting sqref="Q36:Q38 Q40:Q42 Q8:Q10 Q28:Q30 Q4:Q6 Q32:Q34 Q20:Q26 Q12:Q18">
    <cfRule type="cellIs" dxfId="1289" priority="217" stopIfTrue="1" operator="equal">
      <formula>"green"</formula>
    </cfRule>
    <cfRule type="cellIs" dxfId="1288" priority="218" stopIfTrue="1" operator="equal">
      <formula>"amber"</formula>
    </cfRule>
    <cfRule type="cellIs" dxfId="1287" priority="219" stopIfTrue="1" operator="equal">
      <formula>"red"</formula>
    </cfRule>
  </conditionalFormatting>
  <conditionalFormatting sqref="Q35">
    <cfRule type="cellIs" dxfId="1286" priority="214" stopIfTrue="1" operator="equal">
      <formula>"green"</formula>
    </cfRule>
    <cfRule type="cellIs" dxfId="1285" priority="215" stopIfTrue="1" operator="equal">
      <formula>"amber"</formula>
    </cfRule>
    <cfRule type="cellIs" dxfId="1284" priority="216" stopIfTrue="1" operator="equal">
      <formula>"red"</formula>
    </cfRule>
  </conditionalFormatting>
  <conditionalFormatting sqref="Q35">
    <cfRule type="cellIs" dxfId="1283" priority="211" stopIfTrue="1" operator="equal">
      <formula>"green"</formula>
    </cfRule>
    <cfRule type="cellIs" dxfId="1282" priority="212" stopIfTrue="1" operator="equal">
      <formula>"amber"</formula>
    </cfRule>
    <cfRule type="cellIs" dxfId="1281" priority="213" stopIfTrue="1" operator="equal">
      <formula>"red"</formula>
    </cfRule>
  </conditionalFormatting>
  <conditionalFormatting sqref="Q39">
    <cfRule type="cellIs" dxfId="1280" priority="208" stopIfTrue="1" operator="equal">
      <formula>"green"</formula>
    </cfRule>
    <cfRule type="cellIs" dxfId="1279" priority="209" stopIfTrue="1" operator="equal">
      <formula>"amber"</formula>
    </cfRule>
    <cfRule type="cellIs" dxfId="1278" priority="210" stopIfTrue="1" operator="equal">
      <formula>"red"</formula>
    </cfRule>
  </conditionalFormatting>
  <conditionalFormatting sqref="Q39">
    <cfRule type="cellIs" dxfId="1277" priority="205" stopIfTrue="1" operator="equal">
      <formula>"green"</formula>
    </cfRule>
    <cfRule type="cellIs" dxfId="1276" priority="206" stopIfTrue="1" operator="equal">
      <formula>"amber"</formula>
    </cfRule>
    <cfRule type="cellIs" dxfId="1275" priority="207" stopIfTrue="1" operator="equal">
      <formula>"red"</formula>
    </cfRule>
  </conditionalFormatting>
  <conditionalFormatting sqref="Q31">
    <cfRule type="cellIs" dxfId="1274" priority="202" stopIfTrue="1" operator="equal">
      <formula>"green"</formula>
    </cfRule>
    <cfRule type="cellIs" dxfId="1273" priority="203" stopIfTrue="1" operator="equal">
      <formula>"amber"</formula>
    </cfRule>
    <cfRule type="cellIs" dxfId="1272" priority="204" stopIfTrue="1" operator="equal">
      <formula>"red"</formula>
    </cfRule>
  </conditionalFormatting>
  <conditionalFormatting sqref="Q31">
    <cfRule type="cellIs" dxfId="1271" priority="199" stopIfTrue="1" operator="equal">
      <formula>"green"</formula>
    </cfRule>
    <cfRule type="cellIs" dxfId="1270" priority="200" stopIfTrue="1" operator="equal">
      <formula>"amber"</formula>
    </cfRule>
    <cfRule type="cellIs" dxfId="1269" priority="201" stopIfTrue="1" operator="equal">
      <formula>"red"</formula>
    </cfRule>
  </conditionalFormatting>
  <conditionalFormatting sqref="Q27">
    <cfRule type="cellIs" dxfId="1268" priority="196" stopIfTrue="1" operator="equal">
      <formula>"green"</formula>
    </cfRule>
    <cfRule type="cellIs" dxfId="1267" priority="197" stopIfTrue="1" operator="equal">
      <formula>"amber"</formula>
    </cfRule>
    <cfRule type="cellIs" dxfId="1266" priority="198" stopIfTrue="1" operator="equal">
      <formula>"red"</formula>
    </cfRule>
  </conditionalFormatting>
  <conditionalFormatting sqref="Q27">
    <cfRule type="cellIs" dxfId="1265" priority="193" stopIfTrue="1" operator="equal">
      <formula>"green"</formula>
    </cfRule>
    <cfRule type="cellIs" dxfId="1264" priority="194" stopIfTrue="1" operator="equal">
      <formula>"amber"</formula>
    </cfRule>
    <cfRule type="cellIs" dxfId="1263" priority="195" stopIfTrue="1" operator="equal">
      <formula>"red"</formula>
    </cfRule>
  </conditionalFormatting>
  <conditionalFormatting sqref="Q27">
    <cfRule type="cellIs" dxfId="1262" priority="190" stopIfTrue="1" operator="equal">
      <formula>"green"</formula>
    </cfRule>
    <cfRule type="cellIs" dxfId="1261" priority="191" stopIfTrue="1" operator="equal">
      <formula>"amber"</formula>
    </cfRule>
    <cfRule type="cellIs" dxfId="1260" priority="192" stopIfTrue="1" operator="equal">
      <formula>"red"</formula>
    </cfRule>
  </conditionalFormatting>
  <conditionalFormatting sqref="Q27">
    <cfRule type="cellIs" dxfId="1259" priority="187" stopIfTrue="1" operator="equal">
      <formula>"green"</formula>
    </cfRule>
    <cfRule type="cellIs" dxfId="1258" priority="188" stopIfTrue="1" operator="equal">
      <formula>"amber"</formula>
    </cfRule>
    <cfRule type="cellIs" dxfId="1257" priority="189" stopIfTrue="1" operator="equal">
      <formula>"red"</formula>
    </cfRule>
  </conditionalFormatting>
  <conditionalFormatting sqref="Q27">
    <cfRule type="cellIs" dxfId="1256" priority="184" stopIfTrue="1" operator="equal">
      <formula>"green"</formula>
    </cfRule>
    <cfRule type="cellIs" dxfId="1255" priority="185" stopIfTrue="1" operator="equal">
      <formula>"amber"</formula>
    </cfRule>
    <cfRule type="cellIs" dxfId="1254" priority="186" stopIfTrue="1" operator="equal">
      <formula>"red"</formula>
    </cfRule>
  </conditionalFormatting>
  <conditionalFormatting sqref="Q27">
    <cfRule type="cellIs" dxfId="1253" priority="181" stopIfTrue="1" operator="equal">
      <formula>"green"</formula>
    </cfRule>
    <cfRule type="cellIs" dxfId="1252" priority="182" stopIfTrue="1" operator="equal">
      <formula>"amber"</formula>
    </cfRule>
    <cfRule type="cellIs" dxfId="1251" priority="183" stopIfTrue="1" operator="equal">
      <formula>"red"</formula>
    </cfRule>
  </conditionalFormatting>
  <conditionalFormatting sqref="Q23">
    <cfRule type="cellIs" dxfId="1250" priority="178" stopIfTrue="1" operator="equal">
      <formula>"green"</formula>
    </cfRule>
    <cfRule type="cellIs" dxfId="1249" priority="179" stopIfTrue="1" operator="equal">
      <formula>"amber"</formula>
    </cfRule>
    <cfRule type="cellIs" dxfId="1248" priority="180" stopIfTrue="1" operator="equal">
      <formula>"red"</formula>
    </cfRule>
  </conditionalFormatting>
  <conditionalFormatting sqref="Q23">
    <cfRule type="cellIs" dxfId="1247" priority="175" stopIfTrue="1" operator="equal">
      <formula>"green"</formula>
    </cfRule>
    <cfRule type="cellIs" dxfId="1246" priority="176" stopIfTrue="1" operator="equal">
      <formula>"amber"</formula>
    </cfRule>
    <cfRule type="cellIs" dxfId="1245" priority="177" stopIfTrue="1" operator="equal">
      <formula>"red"</formula>
    </cfRule>
  </conditionalFormatting>
  <conditionalFormatting sqref="Q23">
    <cfRule type="cellIs" dxfId="1244" priority="172" stopIfTrue="1" operator="equal">
      <formula>"green"</formula>
    </cfRule>
    <cfRule type="cellIs" dxfId="1243" priority="173" stopIfTrue="1" operator="equal">
      <formula>"amber"</formula>
    </cfRule>
    <cfRule type="cellIs" dxfId="1242" priority="174" stopIfTrue="1" operator="equal">
      <formula>"red"</formula>
    </cfRule>
  </conditionalFormatting>
  <conditionalFormatting sqref="Q23">
    <cfRule type="cellIs" dxfId="1241" priority="169" stopIfTrue="1" operator="equal">
      <formula>"green"</formula>
    </cfRule>
    <cfRule type="cellIs" dxfId="1240" priority="170" stopIfTrue="1" operator="equal">
      <formula>"amber"</formula>
    </cfRule>
    <cfRule type="cellIs" dxfId="1239" priority="171" stopIfTrue="1" operator="equal">
      <formula>"red"</formula>
    </cfRule>
  </conditionalFormatting>
  <conditionalFormatting sqref="Q19">
    <cfRule type="cellIs" dxfId="1238" priority="166" stopIfTrue="1" operator="equal">
      <formula>"green"</formula>
    </cfRule>
    <cfRule type="cellIs" dxfId="1237" priority="167" stopIfTrue="1" operator="equal">
      <formula>"amber"</formula>
    </cfRule>
    <cfRule type="cellIs" dxfId="1236" priority="168" stopIfTrue="1" operator="equal">
      <formula>"red"</formula>
    </cfRule>
  </conditionalFormatting>
  <conditionalFormatting sqref="Q19">
    <cfRule type="cellIs" dxfId="1235" priority="163" stopIfTrue="1" operator="equal">
      <formula>"green"</formula>
    </cfRule>
    <cfRule type="cellIs" dxfId="1234" priority="164" stopIfTrue="1" operator="equal">
      <formula>"amber"</formula>
    </cfRule>
    <cfRule type="cellIs" dxfId="1233" priority="165" stopIfTrue="1" operator="equal">
      <formula>"red"</formula>
    </cfRule>
  </conditionalFormatting>
  <conditionalFormatting sqref="Q19">
    <cfRule type="cellIs" dxfId="1232" priority="160" stopIfTrue="1" operator="equal">
      <formula>"green"</formula>
    </cfRule>
    <cfRule type="cellIs" dxfId="1231" priority="161" stopIfTrue="1" operator="equal">
      <formula>"amber"</formula>
    </cfRule>
    <cfRule type="cellIs" dxfId="1230" priority="162" stopIfTrue="1" operator="equal">
      <formula>"red"</formula>
    </cfRule>
  </conditionalFormatting>
  <conditionalFormatting sqref="Q19">
    <cfRule type="cellIs" dxfId="1229" priority="157" stopIfTrue="1" operator="equal">
      <formula>"green"</formula>
    </cfRule>
    <cfRule type="cellIs" dxfId="1228" priority="158" stopIfTrue="1" operator="equal">
      <formula>"amber"</formula>
    </cfRule>
    <cfRule type="cellIs" dxfId="1227" priority="159" stopIfTrue="1" operator="equal">
      <formula>"red"</formula>
    </cfRule>
  </conditionalFormatting>
  <conditionalFormatting sqref="Q19">
    <cfRule type="cellIs" dxfId="1226" priority="154" stopIfTrue="1" operator="equal">
      <formula>"green"</formula>
    </cfRule>
    <cfRule type="cellIs" dxfId="1225" priority="155" stopIfTrue="1" operator="equal">
      <formula>"amber"</formula>
    </cfRule>
    <cfRule type="cellIs" dxfId="1224" priority="156" stopIfTrue="1" operator="equal">
      <formula>"red"</formula>
    </cfRule>
  </conditionalFormatting>
  <conditionalFormatting sqref="Q19">
    <cfRule type="cellIs" dxfId="1223" priority="151" stopIfTrue="1" operator="equal">
      <formula>"green"</formula>
    </cfRule>
    <cfRule type="cellIs" dxfId="1222" priority="152" stopIfTrue="1" operator="equal">
      <formula>"amber"</formula>
    </cfRule>
    <cfRule type="cellIs" dxfId="1221" priority="153" stopIfTrue="1" operator="equal">
      <formula>"red"</formula>
    </cfRule>
  </conditionalFormatting>
  <conditionalFormatting sqref="Q15">
    <cfRule type="cellIs" dxfId="1220" priority="148" stopIfTrue="1" operator="equal">
      <formula>"green"</formula>
    </cfRule>
    <cfRule type="cellIs" dxfId="1219" priority="149" stopIfTrue="1" operator="equal">
      <formula>"amber"</formula>
    </cfRule>
    <cfRule type="cellIs" dxfId="1218" priority="150" stopIfTrue="1" operator="equal">
      <formula>"red"</formula>
    </cfRule>
  </conditionalFormatting>
  <conditionalFormatting sqref="Q15">
    <cfRule type="cellIs" dxfId="1217" priority="145" stopIfTrue="1" operator="equal">
      <formula>"green"</formula>
    </cfRule>
    <cfRule type="cellIs" dxfId="1216" priority="146" stopIfTrue="1" operator="equal">
      <formula>"amber"</formula>
    </cfRule>
    <cfRule type="cellIs" dxfId="1215" priority="147" stopIfTrue="1" operator="equal">
      <formula>"red"</formula>
    </cfRule>
  </conditionalFormatting>
  <conditionalFormatting sqref="Q15">
    <cfRule type="cellIs" dxfId="1214" priority="142" stopIfTrue="1" operator="equal">
      <formula>"green"</formula>
    </cfRule>
    <cfRule type="cellIs" dxfId="1213" priority="143" stopIfTrue="1" operator="equal">
      <formula>"amber"</formula>
    </cfRule>
    <cfRule type="cellIs" dxfId="1212" priority="144" stopIfTrue="1" operator="equal">
      <formula>"red"</formula>
    </cfRule>
  </conditionalFormatting>
  <conditionalFormatting sqref="Q15">
    <cfRule type="cellIs" dxfId="1211" priority="139" stopIfTrue="1" operator="equal">
      <formula>"green"</formula>
    </cfRule>
    <cfRule type="cellIs" dxfId="1210" priority="140" stopIfTrue="1" operator="equal">
      <formula>"amber"</formula>
    </cfRule>
    <cfRule type="cellIs" dxfId="1209" priority="141" stopIfTrue="1" operator="equal">
      <formula>"red"</formula>
    </cfRule>
  </conditionalFormatting>
  <conditionalFormatting sqref="Q7">
    <cfRule type="cellIs" dxfId="1208" priority="136" stopIfTrue="1" operator="equal">
      <formula>"green"</formula>
    </cfRule>
    <cfRule type="cellIs" dxfId="1207" priority="137" stopIfTrue="1" operator="equal">
      <formula>"amber"</formula>
    </cfRule>
    <cfRule type="cellIs" dxfId="1206" priority="138" stopIfTrue="1" operator="equal">
      <formula>"red"</formula>
    </cfRule>
  </conditionalFormatting>
  <conditionalFormatting sqref="Q7">
    <cfRule type="cellIs" dxfId="1205" priority="133" stopIfTrue="1" operator="equal">
      <formula>"green"</formula>
    </cfRule>
    <cfRule type="cellIs" dxfId="1204" priority="134" stopIfTrue="1" operator="equal">
      <formula>"amber"</formula>
    </cfRule>
    <cfRule type="cellIs" dxfId="1203" priority="135" stopIfTrue="1" operator="equal">
      <formula>"red"</formula>
    </cfRule>
  </conditionalFormatting>
  <conditionalFormatting sqref="Q63:Q65 Q51:Q61">
    <cfRule type="cellIs" dxfId="1202" priority="130" stopIfTrue="1" operator="equal">
      <formula>"green"</formula>
    </cfRule>
    <cfRule type="cellIs" dxfId="1201" priority="131" stopIfTrue="1" operator="equal">
      <formula>"amber"</formula>
    </cfRule>
    <cfRule type="cellIs" dxfId="1200" priority="132" stopIfTrue="1" operator="equal">
      <formula>"red"</formula>
    </cfRule>
  </conditionalFormatting>
  <conditionalFormatting sqref="Q63:Q65 Q51:Q61">
    <cfRule type="cellIs" dxfId="1199" priority="127" stopIfTrue="1" operator="equal">
      <formula>"green"</formula>
    </cfRule>
    <cfRule type="cellIs" dxfId="1198" priority="128" stopIfTrue="1" operator="equal">
      <formula>"amber"</formula>
    </cfRule>
    <cfRule type="cellIs" dxfId="1197" priority="129" stopIfTrue="1" operator="equal">
      <formula>"red"</formula>
    </cfRule>
  </conditionalFormatting>
  <conditionalFormatting sqref="Q66">
    <cfRule type="cellIs" dxfId="1196" priority="124" stopIfTrue="1" operator="equal">
      <formula>"green"</formula>
    </cfRule>
    <cfRule type="cellIs" dxfId="1195" priority="125" stopIfTrue="1" operator="equal">
      <formula>"amber"</formula>
    </cfRule>
    <cfRule type="cellIs" dxfId="1194" priority="126" stopIfTrue="1" operator="equal">
      <formula>"red"</formula>
    </cfRule>
  </conditionalFormatting>
  <conditionalFormatting sqref="Q66">
    <cfRule type="cellIs" dxfId="1193" priority="121" stopIfTrue="1" operator="equal">
      <formula>"green"</formula>
    </cfRule>
    <cfRule type="cellIs" dxfId="1192" priority="122" stopIfTrue="1" operator="equal">
      <formula>"amber"</formula>
    </cfRule>
    <cfRule type="cellIs" dxfId="1191" priority="123" stopIfTrue="1" operator="equal">
      <formula>"red"</formula>
    </cfRule>
  </conditionalFormatting>
  <conditionalFormatting sqref="Q66">
    <cfRule type="cellIs" dxfId="1190" priority="118" stopIfTrue="1" operator="equal">
      <formula>"green"</formula>
    </cfRule>
    <cfRule type="cellIs" dxfId="1189" priority="119" stopIfTrue="1" operator="equal">
      <formula>"amber"</formula>
    </cfRule>
    <cfRule type="cellIs" dxfId="1188" priority="120" stopIfTrue="1" operator="equal">
      <formula>"red"</formula>
    </cfRule>
  </conditionalFormatting>
  <conditionalFormatting sqref="Q66">
    <cfRule type="cellIs" dxfId="1187" priority="115" stopIfTrue="1" operator="equal">
      <formula>"green"</formula>
    </cfRule>
    <cfRule type="cellIs" dxfId="1186" priority="116" stopIfTrue="1" operator="equal">
      <formula>"amber"</formula>
    </cfRule>
    <cfRule type="cellIs" dxfId="1185" priority="117" stopIfTrue="1" operator="equal">
      <formula>"red"</formula>
    </cfRule>
  </conditionalFormatting>
  <conditionalFormatting sqref="Q66">
    <cfRule type="cellIs" dxfId="1184" priority="112" stopIfTrue="1" operator="equal">
      <formula>"green"</formula>
    </cfRule>
    <cfRule type="cellIs" dxfId="1183" priority="113" stopIfTrue="1" operator="equal">
      <formula>"amber"</formula>
    </cfRule>
    <cfRule type="cellIs" dxfId="1182" priority="114" stopIfTrue="1" operator="equal">
      <formula>"red"</formula>
    </cfRule>
  </conditionalFormatting>
  <conditionalFormatting sqref="Q62">
    <cfRule type="cellIs" dxfId="1181" priority="109" stopIfTrue="1" operator="equal">
      <formula>"green"</formula>
    </cfRule>
    <cfRule type="cellIs" dxfId="1180" priority="110" stopIfTrue="1" operator="equal">
      <formula>"amber"</formula>
    </cfRule>
    <cfRule type="cellIs" dxfId="1179" priority="111" stopIfTrue="1" operator="equal">
      <formula>"red"</formula>
    </cfRule>
  </conditionalFormatting>
  <conditionalFormatting sqref="Q62">
    <cfRule type="cellIs" dxfId="1178" priority="106" stopIfTrue="1" operator="equal">
      <formula>"green"</formula>
    </cfRule>
    <cfRule type="cellIs" dxfId="1177" priority="107" stopIfTrue="1" operator="equal">
      <formula>"amber"</formula>
    </cfRule>
    <cfRule type="cellIs" dxfId="1176" priority="108" stopIfTrue="1" operator="equal">
      <formula>"red"</formula>
    </cfRule>
  </conditionalFormatting>
  <conditionalFormatting sqref="Q62">
    <cfRule type="cellIs" dxfId="1175" priority="103" stopIfTrue="1" operator="equal">
      <formula>"green"</formula>
    </cfRule>
    <cfRule type="cellIs" dxfId="1174" priority="104" stopIfTrue="1" operator="equal">
      <formula>"amber"</formula>
    </cfRule>
    <cfRule type="cellIs" dxfId="1173" priority="105" stopIfTrue="1" operator="equal">
      <formula>"red"</formula>
    </cfRule>
  </conditionalFormatting>
  <conditionalFormatting sqref="Q62">
    <cfRule type="cellIs" dxfId="1172" priority="100" stopIfTrue="1" operator="equal">
      <formula>"green"</formula>
    </cfRule>
    <cfRule type="cellIs" dxfId="1171" priority="101" stopIfTrue="1" operator="equal">
      <formula>"amber"</formula>
    </cfRule>
    <cfRule type="cellIs" dxfId="1170" priority="102" stopIfTrue="1" operator="equal">
      <formula>"red"</formula>
    </cfRule>
  </conditionalFormatting>
  <conditionalFormatting sqref="Q62">
    <cfRule type="cellIs" dxfId="1169" priority="97" stopIfTrue="1" operator="equal">
      <formula>"green"</formula>
    </cfRule>
    <cfRule type="cellIs" dxfId="1168" priority="98" stopIfTrue="1" operator="equal">
      <formula>"amber"</formula>
    </cfRule>
    <cfRule type="cellIs" dxfId="1167" priority="99" stopIfTrue="1" operator="equal">
      <formula>"red"</formula>
    </cfRule>
  </conditionalFormatting>
  <conditionalFormatting sqref="R66">
    <cfRule type="cellIs" dxfId="1166" priority="94" stopIfTrue="1" operator="equal">
      <formula>"green"</formula>
    </cfRule>
    <cfRule type="cellIs" dxfId="1165" priority="95" stopIfTrue="1" operator="equal">
      <formula>"amber"</formula>
    </cfRule>
    <cfRule type="cellIs" dxfId="1164" priority="96" stopIfTrue="1" operator="equal">
      <formula>"red"</formula>
    </cfRule>
  </conditionalFormatting>
  <conditionalFormatting sqref="R66">
    <cfRule type="cellIs" dxfId="1163" priority="91" stopIfTrue="1" operator="equal">
      <formula>"green"</formula>
    </cfRule>
    <cfRule type="cellIs" dxfId="1162" priority="92" stopIfTrue="1" operator="equal">
      <formula>"amber"</formula>
    </cfRule>
    <cfRule type="cellIs" dxfId="1161" priority="93" stopIfTrue="1" operator="equal">
      <formula>"red"</formula>
    </cfRule>
  </conditionalFormatting>
  <conditionalFormatting sqref="T39:W39">
    <cfRule type="cellIs" dxfId="1160" priority="88" stopIfTrue="1" operator="equal">
      <formula>"green"</formula>
    </cfRule>
    <cfRule type="cellIs" dxfId="1159" priority="89" stopIfTrue="1" operator="equal">
      <formula>"amber"</formula>
    </cfRule>
    <cfRule type="cellIs" dxfId="1158" priority="90" stopIfTrue="1" operator="equal">
      <formula>"red"</formula>
    </cfRule>
  </conditionalFormatting>
  <conditionalFormatting sqref="S43">
    <cfRule type="cellIs" dxfId="1157" priority="85" stopIfTrue="1" operator="equal">
      <formula>"green"</formula>
    </cfRule>
    <cfRule type="cellIs" dxfId="1156" priority="86" stopIfTrue="1" operator="equal">
      <formula>"amber"</formula>
    </cfRule>
    <cfRule type="cellIs" dxfId="1155" priority="87" stopIfTrue="1" operator="equal">
      <formula>"red"</formula>
    </cfRule>
  </conditionalFormatting>
  <conditionalFormatting sqref="S43">
    <cfRule type="cellIs" dxfId="1154" priority="82" stopIfTrue="1" operator="equal">
      <formula>"green"</formula>
    </cfRule>
    <cfRule type="cellIs" dxfId="1153" priority="83" stopIfTrue="1" operator="equal">
      <formula>"amber"</formula>
    </cfRule>
    <cfRule type="cellIs" dxfId="1152" priority="84" stopIfTrue="1" operator="equal">
      <formula>"red"</formula>
    </cfRule>
  </conditionalFormatting>
  <conditionalFormatting sqref="S58">
    <cfRule type="cellIs" dxfId="1151" priority="79" stopIfTrue="1" operator="equal">
      <formula>"green"</formula>
    </cfRule>
    <cfRule type="cellIs" dxfId="1150" priority="80" stopIfTrue="1" operator="equal">
      <formula>"amber"</formula>
    </cfRule>
    <cfRule type="cellIs" dxfId="1149" priority="81" stopIfTrue="1" operator="equal">
      <formula>"red"</formula>
    </cfRule>
  </conditionalFormatting>
  <conditionalFormatting sqref="S58">
    <cfRule type="cellIs" dxfId="1148" priority="76" stopIfTrue="1" operator="equal">
      <formula>"green"</formula>
    </cfRule>
    <cfRule type="cellIs" dxfId="1147" priority="77" stopIfTrue="1" operator="equal">
      <formula>"amber"</formula>
    </cfRule>
    <cfRule type="cellIs" dxfId="1146" priority="78" stopIfTrue="1" operator="equal">
      <formula>"red"</formula>
    </cfRule>
  </conditionalFormatting>
  <conditionalFormatting sqref="S62">
    <cfRule type="cellIs" dxfId="1145" priority="73" stopIfTrue="1" operator="equal">
      <formula>"green"</formula>
    </cfRule>
    <cfRule type="cellIs" dxfId="1144" priority="74" stopIfTrue="1" operator="equal">
      <formula>"amber"</formula>
    </cfRule>
    <cfRule type="cellIs" dxfId="1143" priority="75" stopIfTrue="1" operator="equal">
      <formula>"red"</formula>
    </cfRule>
  </conditionalFormatting>
  <conditionalFormatting sqref="S62">
    <cfRule type="cellIs" dxfId="1142" priority="70" stopIfTrue="1" operator="equal">
      <formula>"green"</formula>
    </cfRule>
    <cfRule type="cellIs" dxfId="1141" priority="71" stopIfTrue="1" operator="equal">
      <formula>"amber"</formula>
    </cfRule>
    <cfRule type="cellIs" dxfId="1140" priority="72" stopIfTrue="1" operator="equal">
      <formula>"red"</formula>
    </cfRule>
  </conditionalFormatting>
  <conditionalFormatting sqref="T62">
    <cfRule type="cellIs" dxfId="1139" priority="67" stopIfTrue="1" operator="equal">
      <formula>"green"</formula>
    </cfRule>
    <cfRule type="cellIs" dxfId="1138" priority="68" stopIfTrue="1" operator="equal">
      <formula>"amber"</formula>
    </cfRule>
    <cfRule type="cellIs" dxfId="1137" priority="69" stopIfTrue="1" operator="equal">
      <formula>"red"</formula>
    </cfRule>
  </conditionalFormatting>
  <conditionalFormatting sqref="T62">
    <cfRule type="cellIs" dxfId="1136" priority="64" stopIfTrue="1" operator="equal">
      <formula>"green"</formula>
    </cfRule>
    <cfRule type="cellIs" dxfId="1135" priority="65" stopIfTrue="1" operator="equal">
      <formula>"amber"</formula>
    </cfRule>
    <cfRule type="cellIs" dxfId="1134" priority="66" stopIfTrue="1" operator="equal">
      <formula>"red"</formula>
    </cfRule>
  </conditionalFormatting>
  <conditionalFormatting sqref="U43:Y43">
    <cfRule type="cellIs" dxfId="1133" priority="58" stopIfTrue="1" operator="equal">
      <formula>"green"</formula>
    </cfRule>
    <cfRule type="cellIs" dxfId="1132" priority="59" stopIfTrue="1" operator="equal">
      <formula>"amber"</formula>
    </cfRule>
    <cfRule type="cellIs" dxfId="1131" priority="60" stopIfTrue="1" operator="equal">
      <formula>"red"</formula>
    </cfRule>
  </conditionalFormatting>
  <conditionalFormatting sqref="U43:Y43">
    <cfRule type="cellIs" dxfId="1130" priority="55" stopIfTrue="1" operator="equal">
      <formula>"green"</formula>
    </cfRule>
    <cfRule type="cellIs" dxfId="1129" priority="56" stopIfTrue="1" operator="equal">
      <formula>"amber"</formula>
    </cfRule>
    <cfRule type="cellIs" dxfId="1128" priority="57" stopIfTrue="1" operator="equal">
      <formula>"red"</formula>
    </cfRule>
  </conditionalFormatting>
  <conditionalFormatting sqref="U62:V62">
    <cfRule type="cellIs" dxfId="1127" priority="52" stopIfTrue="1" operator="equal">
      <formula>"green"</formula>
    </cfRule>
    <cfRule type="cellIs" dxfId="1126" priority="53" stopIfTrue="1" operator="equal">
      <formula>"amber"</formula>
    </cfRule>
    <cfRule type="cellIs" dxfId="1125" priority="54" stopIfTrue="1" operator="equal">
      <formula>"red"</formula>
    </cfRule>
  </conditionalFormatting>
  <conditionalFormatting sqref="U62:V62">
    <cfRule type="cellIs" dxfId="1124" priority="49" stopIfTrue="1" operator="equal">
      <formula>"green"</formula>
    </cfRule>
    <cfRule type="cellIs" dxfId="1123" priority="50" stopIfTrue="1" operator="equal">
      <formula>"amber"</formula>
    </cfRule>
    <cfRule type="cellIs" dxfId="1122" priority="51" stopIfTrue="1" operator="equal">
      <formula>"red"</formula>
    </cfRule>
  </conditionalFormatting>
  <conditionalFormatting sqref="U66">
    <cfRule type="cellIs" dxfId="1121" priority="46" stopIfTrue="1" operator="equal">
      <formula>"green"</formula>
    </cfRule>
    <cfRule type="cellIs" dxfId="1120" priority="47" stopIfTrue="1" operator="equal">
      <formula>"amber"</formula>
    </cfRule>
    <cfRule type="cellIs" dxfId="1119" priority="48" stopIfTrue="1" operator="equal">
      <formula>"red"</formula>
    </cfRule>
  </conditionalFormatting>
  <conditionalFormatting sqref="U66">
    <cfRule type="cellIs" dxfId="1118" priority="43" stopIfTrue="1" operator="equal">
      <formula>"green"</formula>
    </cfRule>
    <cfRule type="cellIs" dxfId="1117" priority="44" stopIfTrue="1" operator="equal">
      <formula>"amber"</formula>
    </cfRule>
    <cfRule type="cellIs" dxfId="1116" priority="45" stopIfTrue="1" operator="equal">
      <formula>"red"</formula>
    </cfRule>
  </conditionalFormatting>
  <conditionalFormatting sqref="U35">
    <cfRule type="cellIs" dxfId="1115" priority="40" stopIfTrue="1" operator="equal">
      <formula>"green"</formula>
    </cfRule>
    <cfRule type="cellIs" dxfId="1114" priority="41" stopIfTrue="1" operator="equal">
      <formula>"amber"</formula>
    </cfRule>
    <cfRule type="cellIs" dxfId="1113" priority="42" stopIfTrue="1" operator="equal">
      <formula>"red"</formula>
    </cfRule>
  </conditionalFormatting>
  <conditionalFormatting sqref="U35">
    <cfRule type="cellIs" dxfId="1112" priority="37" stopIfTrue="1" operator="equal">
      <formula>"green"</formula>
    </cfRule>
    <cfRule type="cellIs" dxfId="1111" priority="38" stopIfTrue="1" operator="equal">
      <formula>"amber"</formula>
    </cfRule>
    <cfRule type="cellIs" dxfId="1110" priority="39" stopIfTrue="1" operator="equal">
      <formula>"red"</formula>
    </cfRule>
  </conditionalFormatting>
  <conditionalFormatting sqref="W35">
    <cfRule type="cellIs" dxfId="1109" priority="34" stopIfTrue="1" operator="equal">
      <formula>"green"</formula>
    </cfRule>
    <cfRule type="cellIs" dxfId="1108" priority="35" stopIfTrue="1" operator="equal">
      <formula>"amber"</formula>
    </cfRule>
    <cfRule type="cellIs" dxfId="1107" priority="36" stopIfTrue="1" operator="equal">
      <formula>"red"</formula>
    </cfRule>
  </conditionalFormatting>
  <conditionalFormatting sqref="W35">
    <cfRule type="cellIs" dxfId="1106" priority="31" stopIfTrue="1" operator="equal">
      <formula>"green"</formula>
    </cfRule>
    <cfRule type="cellIs" dxfId="1105" priority="32" stopIfTrue="1" operator="equal">
      <formula>"amber"</formula>
    </cfRule>
    <cfRule type="cellIs" dxfId="1104" priority="33" stopIfTrue="1" operator="equal">
      <formula>"red"</formula>
    </cfRule>
  </conditionalFormatting>
  <conditionalFormatting sqref="V58">
    <cfRule type="cellIs" dxfId="1103" priority="28" stopIfTrue="1" operator="equal">
      <formula>"green"</formula>
    </cfRule>
    <cfRule type="cellIs" dxfId="1102" priority="29" stopIfTrue="1" operator="equal">
      <formula>"amber"</formula>
    </cfRule>
    <cfRule type="cellIs" dxfId="1101" priority="30" stopIfTrue="1" operator="equal">
      <formula>"red"</formula>
    </cfRule>
  </conditionalFormatting>
  <conditionalFormatting sqref="V58">
    <cfRule type="cellIs" dxfId="1100" priority="25" stopIfTrue="1" operator="equal">
      <formula>"green"</formula>
    </cfRule>
    <cfRule type="cellIs" dxfId="1099" priority="26" stopIfTrue="1" operator="equal">
      <formula>"amber"</formula>
    </cfRule>
    <cfRule type="cellIs" dxfId="1098" priority="27" stopIfTrue="1" operator="equal">
      <formula>"red"</formula>
    </cfRule>
  </conditionalFormatting>
  <conditionalFormatting sqref="W58">
    <cfRule type="cellIs" dxfId="1097" priority="22" stopIfTrue="1" operator="equal">
      <formula>"green"</formula>
    </cfRule>
    <cfRule type="cellIs" dxfId="1096" priority="23" stopIfTrue="1" operator="equal">
      <formula>"amber"</formula>
    </cfRule>
    <cfRule type="cellIs" dxfId="1095" priority="24" stopIfTrue="1" operator="equal">
      <formula>"red"</formula>
    </cfRule>
  </conditionalFormatting>
  <conditionalFormatting sqref="W58">
    <cfRule type="cellIs" dxfId="1094" priority="19" stopIfTrue="1" operator="equal">
      <formula>"green"</formula>
    </cfRule>
    <cfRule type="cellIs" dxfId="1093" priority="20" stopIfTrue="1" operator="equal">
      <formula>"amber"</formula>
    </cfRule>
    <cfRule type="cellIs" dxfId="1092" priority="21" stopIfTrue="1" operator="equal">
      <formula>"red"</formula>
    </cfRule>
  </conditionalFormatting>
  <conditionalFormatting sqref="W66">
    <cfRule type="cellIs" dxfId="1091" priority="16" stopIfTrue="1" operator="equal">
      <formula>"green"</formula>
    </cfRule>
    <cfRule type="cellIs" dxfId="1090" priority="17" stopIfTrue="1" operator="equal">
      <formula>"amber"</formula>
    </cfRule>
    <cfRule type="cellIs" dxfId="1089" priority="18" stopIfTrue="1" operator="equal">
      <formula>"red"</formula>
    </cfRule>
  </conditionalFormatting>
  <conditionalFormatting sqref="W66">
    <cfRule type="cellIs" dxfId="1088" priority="13" stopIfTrue="1" operator="equal">
      <formula>"green"</formula>
    </cfRule>
    <cfRule type="cellIs" dxfId="1087" priority="14" stopIfTrue="1" operator="equal">
      <formula>"amber"</formula>
    </cfRule>
    <cfRule type="cellIs" dxfId="1086" priority="15" stopIfTrue="1" operator="equal">
      <formula>"red"</formula>
    </cfRule>
  </conditionalFormatting>
  <conditionalFormatting sqref="W11">
    <cfRule type="cellIs" dxfId="1085" priority="10" stopIfTrue="1" operator="equal">
      <formula>"green"</formula>
    </cfRule>
    <cfRule type="cellIs" dxfId="1084" priority="11" stopIfTrue="1" operator="equal">
      <formula>"amber"</formula>
    </cfRule>
    <cfRule type="cellIs" dxfId="1083" priority="12" stopIfTrue="1" operator="equal">
      <formula>"red"</formula>
    </cfRule>
  </conditionalFormatting>
  <conditionalFormatting sqref="W11">
    <cfRule type="cellIs" dxfId="1082" priority="7" stopIfTrue="1" operator="equal">
      <formula>"green"</formula>
    </cfRule>
    <cfRule type="cellIs" dxfId="1081" priority="8" stopIfTrue="1" operator="equal">
      <formula>"amber"</formula>
    </cfRule>
    <cfRule type="cellIs" dxfId="1080" priority="9" stopIfTrue="1" operator="equal">
      <formula>"red"</formula>
    </cfRule>
  </conditionalFormatting>
  <conditionalFormatting sqref="V19">
    <cfRule type="cellIs" dxfId="1079" priority="4" stopIfTrue="1" operator="equal">
      <formula>"green"</formula>
    </cfRule>
    <cfRule type="cellIs" dxfId="1078" priority="5" stopIfTrue="1" operator="equal">
      <formula>"amber"</formula>
    </cfRule>
    <cfRule type="cellIs" dxfId="1077" priority="6" stopIfTrue="1" operator="equal">
      <formula>"red"</formula>
    </cfRule>
  </conditionalFormatting>
  <conditionalFormatting sqref="V19">
    <cfRule type="cellIs" dxfId="1076" priority="1" stopIfTrue="1" operator="equal">
      <formula>"green"</formula>
    </cfRule>
    <cfRule type="cellIs" dxfId="1075" priority="2" stopIfTrue="1" operator="equal">
      <formula>"amber"</formula>
    </cfRule>
    <cfRule type="cellIs" dxfId="1074"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763" t="s">
        <v>18</v>
      </c>
      <c r="B1" s="763" t="s">
        <v>0</v>
      </c>
      <c r="C1" s="763" t="s">
        <v>7</v>
      </c>
      <c r="D1" s="581" t="s">
        <v>11</v>
      </c>
      <c r="E1" s="122"/>
      <c r="F1" s="766"/>
      <c r="G1" s="767"/>
      <c r="H1" s="767"/>
      <c r="I1" s="767"/>
      <c r="J1" s="767"/>
      <c r="K1" s="767"/>
      <c r="L1" s="767"/>
      <c r="M1" s="767"/>
      <c r="N1" s="767"/>
      <c r="O1" s="767"/>
      <c r="P1" s="767"/>
      <c r="Q1" s="767"/>
      <c r="R1" s="766" t="s">
        <v>1</v>
      </c>
      <c r="S1" s="767"/>
      <c r="T1" s="767"/>
      <c r="U1" s="767"/>
      <c r="V1" s="767"/>
      <c r="W1" s="767"/>
      <c r="X1" s="767"/>
      <c r="Y1" s="767"/>
      <c r="Z1" s="767"/>
      <c r="AA1" s="767"/>
      <c r="AB1" s="767"/>
      <c r="AC1" s="767"/>
      <c r="AD1" s="595" t="s">
        <v>75</v>
      </c>
      <c r="AE1" s="768" t="s">
        <v>72</v>
      </c>
      <c r="AF1" s="75"/>
      <c r="AG1" s="75"/>
    </row>
    <row r="2" spans="1:33" ht="28.5" customHeight="1">
      <c r="A2" s="764"/>
      <c r="B2" s="765"/>
      <c r="C2" s="764"/>
      <c r="D2" s="580"/>
      <c r="E2" s="123" t="s">
        <v>39</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786"/>
      <c r="AE2" s="769"/>
      <c r="AF2" s="75"/>
      <c r="AG2" s="75"/>
    </row>
    <row r="3" spans="1:33" s="125" customFormat="1" ht="84.75" customHeight="1">
      <c r="A3" s="770" t="s">
        <v>15</v>
      </c>
      <c r="B3" s="767"/>
      <c r="C3" s="767"/>
      <c r="D3" s="767"/>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771">
        <v>1.1000000000000001</v>
      </c>
      <c r="B4" s="774" t="s">
        <v>45</v>
      </c>
      <c r="C4" s="783" t="s">
        <v>47</v>
      </c>
      <c r="D4" s="777" t="s">
        <v>12</v>
      </c>
      <c r="E4" s="77" t="s">
        <v>40</v>
      </c>
      <c r="F4" s="78"/>
      <c r="G4" s="78"/>
      <c r="H4" s="79">
        <v>4</v>
      </c>
      <c r="I4" s="80"/>
      <c r="J4" s="80"/>
      <c r="K4" s="81">
        <v>6</v>
      </c>
      <c r="L4" s="80"/>
      <c r="M4" s="80"/>
      <c r="N4" s="81">
        <v>7</v>
      </c>
      <c r="O4" s="80"/>
      <c r="P4" s="80"/>
      <c r="Q4" s="81">
        <v>10</v>
      </c>
      <c r="R4" s="78"/>
      <c r="S4" s="82"/>
      <c r="T4" s="201">
        <v>9</v>
      </c>
      <c r="U4" s="160"/>
      <c r="V4" s="160"/>
      <c r="W4" s="201">
        <v>6</v>
      </c>
      <c r="X4" s="160"/>
      <c r="Y4" s="160"/>
      <c r="Z4" s="85"/>
      <c r="AA4" s="160"/>
      <c r="AB4" s="160"/>
      <c r="AC4" s="85"/>
      <c r="AD4" s="780" t="s">
        <v>84</v>
      </c>
      <c r="AE4" s="762"/>
    </row>
    <row r="5" spans="1:33" ht="1.5" customHeight="1">
      <c r="A5" s="772"/>
      <c r="B5" s="775"/>
      <c r="C5" s="784"/>
      <c r="D5" s="778"/>
      <c r="E5" s="86" t="s">
        <v>41</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781"/>
      <c r="AE5" s="762"/>
    </row>
    <row r="6" spans="1:33" ht="52.5" customHeight="1">
      <c r="A6" s="773"/>
      <c r="B6" s="776"/>
      <c r="C6" s="785"/>
      <c r="D6" s="779"/>
      <c r="E6" s="77"/>
      <c r="F6" s="82"/>
      <c r="G6" s="82"/>
      <c r="H6" s="87"/>
      <c r="I6" s="84"/>
      <c r="J6" s="84"/>
      <c r="K6" s="88"/>
      <c r="L6" s="84"/>
      <c r="M6" s="84"/>
      <c r="N6" s="88"/>
      <c r="O6" s="84"/>
      <c r="P6" s="84"/>
      <c r="Q6" s="88"/>
      <c r="R6" s="82"/>
      <c r="S6" s="82"/>
      <c r="T6" s="181"/>
      <c r="U6" s="84"/>
      <c r="V6" s="84"/>
      <c r="W6" s="181"/>
      <c r="X6" s="84"/>
      <c r="Y6" s="84"/>
      <c r="Z6" s="85"/>
      <c r="AA6" s="84"/>
      <c r="AB6" s="84"/>
      <c r="AC6" s="85"/>
      <c r="AD6" s="782"/>
      <c r="AE6" s="762"/>
    </row>
    <row r="7" spans="1:33" ht="52.5" customHeight="1">
      <c r="A7" s="771">
        <v>1.2</v>
      </c>
      <c r="B7" s="774" t="s">
        <v>73</v>
      </c>
      <c r="C7" s="795" t="s">
        <v>48</v>
      </c>
      <c r="D7" s="777" t="s">
        <v>12</v>
      </c>
      <c r="E7" s="89" t="s">
        <v>40</v>
      </c>
      <c r="F7" s="82"/>
      <c r="G7" s="82"/>
      <c r="H7" s="157"/>
      <c r="I7" s="84"/>
      <c r="J7" s="84"/>
      <c r="K7" s="158"/>
      <c r="L7" s="84"/>
      <c r="M7" s="84"/>
      <c r="N7" s="158"/>
      <c r="O7" s="84"/>
      <c r="P7" s="84"/>
      <c r="Q7" s="158"/>
      <c r="R7" s="82"/>
      <c r="S7" s="82"/>
      <c r="T7" s="202">
        <v>115621</v>
      </c>
      <c r="U7" s="160"/>
      <c r="V7" s="160"/>
      <c r="W7" s="202">
        <v>120815</v>
      </c>
      <c r="X7" s="160"/>
      <c r="Y7" s="160"/>
      <c r="Z7" s="85"/>
      <c r="AA7" s="160"/>
      <c r="AB7" s="160"/>
      <c r="AC7" s="85"/>
      <c r="AD7" s="780" t="s">
        <v>84</v>
      </c>
      <c r="AE7" s="762"/>
    </row>
    <row r="8" spans="1:33" ht="1.5" customHeight="1">
      <c r="A8" s="772"/>
      <c r="B8" s="775"/>
      <c r="C8" s="784"/>
      <c r="D8" s="778"/>
      <c r="E8" s="90" t="s">
        <v>41</v>
      </c>
      <c r="F8" s="82"/>
      <c r="G8" s="82"/>
      <c r="H8" s="87"/>
      <c r="I8" s="84"/>
      <c r="J8" s="84"/>
      <c r="K8" s="88"/>
      <c r="L8" s="84"/>
      <c r="M8" s="84"/>
      <c r="N8" s="88"/>
      <c r="O8" s="84"/>
      <c r="P8" s="84"/>
      <c r="Q8" s="88"/>
      <c r="R8" s="82"/>
      <c r="S8" s="82"/>
      <c r="T8" s="83"/>
      <c r="U8" s="84"/>
      <c r="V8" s="84"/>
      <c r="W8" s="85"/>
      <c r="X8" s="84"/>
      <c r="Y8" s="84"/>
      <c r="Z8" s="85"/>
      <c r="AA8" s="84"/>
      <c r="AB8" s="84"/>
      <c r="AC8" s="85"/>
      <c r="AD8" s="781"/>
      <c r="AE8" s="762"/>
    </row>
    <row r="9" spans="1:33" ht="52.5" customHeight="1">
      <c r="A9" s="773"/>
      <c r="B9" s="776"/>
      <c r="C9" s="785"/>
      <c r="D9" s="779"/>
      <c r="E9" s="89" t="s">
        <v>46</v>
      </c>
      <c r="F9" s="82"/>
      <c r="G9" s="82"/>
      <c r="H9" s="87"/>
      <c r="I9" s="84"/>
      <c r="J9" s="84"/>
      <c r="K9" s="88"/>
      <c r="L9" s="84"/>
      <c r="M9" s="84"/>
      <c r="N9" s="88"/>
      <c r="O9" s="84"/>
      <c r="P9" s="84"/>
      <c r="Q9" s="88"/>
      <c r="R9" s="82"/>
      <c r="S9" s="82"/>
      <c r="T9" s="181"/>
      <c r="U9" s="84"/>
      <c r="V9" s="84"/>
      <c r="W9" s="181"/>
      <c r="X9" s="84"/>
      <c r="Y9" s="84"/>
      <c r="Z9" s="85"/>
      <c r="AA9" s="84"/>
      <c r="AB9" s="84"/>
      <c r="AC9" s="85"/>
      <c r="AD9" s="782"/>
      <c r="AE9" s="762"/>
    </row>
    <row r="10" spans="1:33" ht="52.5" customHeight="1">
      <c r="A10" s="771">
        <v>1.3</v>
      </c>
      <c r="B10" s="789" t="s">
        <v>49</v>
      </c>
      <c r="C10" s="792" t="s">
        <v>51</v>
      </c>
      <c r="D10" s="777" t="s">
        <v>12</v>
      </c>
      <c r="E10" s="89" t="s">
        <v>40</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780" t="s">
        <v>84</v>
      </c>
      <c r="AE10" s="762"/>
    </row>
    <row r="11" spans="1:33" ht="1.5" customHeight="1">
      <c r="A11" s="787"/>
      <c r="B11" s="790"/>
      <c r="C11" s="793"/>
      <c r="D11" s="778"/>
      <c r="E11" s="89" t="s">
        <v>41</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781"/>
      <c r="AE11" s="762"/>
    </row>
    <row r="12" spans="1:33" ht="52.5" customHeight="1">
      <c r="A12" s="788"/>
      <c r="B12" s="791"/>
      <c r="C12" s="794"/>
      <c r="D12" s="779"/>
      <c r="E12" s="89" t="s">
        <v>46</v>
      </c>
      <c r="F12" s="82"/>
      <c r="G12" s="82"/>
      <c r="H12" s="83"/>
      <c r="I12" s="84"/>
      <c r="J12" s="84"/>
      <c r="K12" s="85"/>
      <c r="L12" s="84"/>
      <c r="M12" s="84"/>
      <c r="N12" s="85"/>
      <c r="O12" s="84"/>
      <c r="P12" s="84"/>
      <c r="Q12" s="85"/>
      <c r="R12" s="82"/>
      <c r="S12" s="82"/>
      <c r="T12" s="181"/>
      <c r="U12" s="84"/>
      <c r="V12" s="84"/>
      <c r="W12" s="181"/>
      <c r="X12" s="84"/>
      <c r="Y12" s="84"/>
      <c r="Z12" s="85"/>
      <c r="AA12" s="84"/>
      <c r="AB12" s="84"/>
      <c r="AC12" s="85"/>
      <c r="AD12" s="782"/>
      <c r="AE12" s="762"/>
    </row>
    <row r="13" spans="1:33" ht="52.5" customHeight="1">
      <c r="A13" s="796">
        <v>1.4</v>
      </c>
      <c r="B13" s="798" t="s">
        <v>50</v>
      </c>
      <c r="C13" s="792" t="s">
        <v>51</v>
      </c>
      <c r="D13" s="777" t="s">
        <v>12</v>
      </c>
      <c r="E13" s="89" t="s">
        <v>40</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780" t="s">
        <v>84</v>
      </c>
      <c r="AE13" s="762"/>
    </row>
    <row r="14" spans="1:33" ht="1.5" customHeight="1">
      <c r="A14" s="797"/>
      <c r="B14" s="799"/>
      <c r="C14" s="793"/>
      <c r="D14" s="778"/>
      <c r="E14" s="89" t="s">
        <v>41</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781"/>
      <c r="AE14" s="762"/>
    </row>
    <row r="15" spans="1:33" ht="62.25" customHeight="1">
      <c r="A15" s="797"/>
      <c r="B15" s="799"/>
      <c r="C15" s="794"/>
      <c r="D15" s="779"/>
      <c r="E15" s="89" t="s">
        <v>46</v>
      </c>
      <c r="F15" s="82"/>
      <c r="G15" s="82"/>
      <c r="H15" s="83"/>
      <c r="I15" s="84"/>
      <c r="J15" s="84"/>
      <c r="K15" s="85"/>
      <c r="L15" s="84"/>
      <c r="M15" s="84"/>
      <c r="N15" s="85"/>
      <c r="O15" s="84"/>
      <c r="P15" s="84"/>
      <c r="Q15" s="85"/>
      <c r="R15" s="82"/>
      <c r="S15" s="82"/>
      <c r="T15" s="181"/>
      <c r="U15" s="84"/>
      <c r="V15" s="84"/>
      <c r="W15" s="223"/>
      <c r="X15" s="84"/>
      <c r="Y15" s="84"/>
      <c r="Z15" s="85"/>
      <c r="AA15" s="84"/>
      <c r="AB15" s="84"/>
      <c r="AC15" s="85"/>
      <c r="AD15" s="782"/>
      <c r="AE15" s="762"/>
    </row>
    <row r="16" spans="1:33" ht="57.75" customHeight="1">
      <c r="A16" s="804" t="s">
        <v>2</v>
      </c>
      <c r="B16" s="805"/>
      <c r="C16" s="805"/>
      <c r="D16" s="806"/>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796">
        <v>2.1</v>
      </c>
      <c r="B17" s="807" t="s">
        <v>74</v>
      </c>
      <c r="C17" s="631" t="s">
        <v>53</v>
      </c>
      <c r="D17" s="777" t="s">
        <v>12</v>
      </c>
      <c r="E17" s="95" t="s">
        <v>40</v>
      </c>
      <c r="F17" s="96"/>
      <c r="G17" s="96"/>
      <c r="H17" s="164">
        <v>29230</v>
      </c>
      <c r="I17" s="97"/>
      <c r="J17" s="97"/>
      <c r="K17" s="164">
        <v>50402</v>
      </c>
      <c r="L17" s="97"/>
      <c r="M17" s="97"/>
      <c r="N17" s="164">
        <v>109182</v>
      </c>
      <c r="O17" s="97"/>
      <c r="P17" s="97"/>
      <c r="Q17" s="164">
        <v>212293</v>
      </c>
      <c r="R17" s="96"/>
      <c r="S17" s="92"/>
      <c r="T17" s="203">
        <v>72470.33</v>
      </c>
      <c r="U17" s="93"/>
      <c r="V17" s="93"/>
      <c r="W17" s="203">
        <v>100916.43</v>
      </c>
      <c r="X17" s="93"/>
      <c r="Y17" s="93"/>
      <c r="Z17" s="94"/>
      <c r="AA17" s="93"/>
      <c r="AB17" s="93"/>
      <c r="AC17" s="94"/>
      <c r="AD17" s="780" t="s">
        <v>84</v>
      </c>
      <c r="AE17" s="762"/>
    </row>
    <row r="18" spans="1:245" ht="1.5" customHeight="1">
      <c r="A18" s="797"/>
      <c r="B18" s="808"/>
      <c r="C18" s="814"/>
      <c r="D18" s="778"/>
      <c r="E18" s="98" t="s">
        <v>41</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781"/>
      <c r="AE18" s="810"/>
    </row>
    <row r="19" spans="1:245" ht="52.5" customHeight="1">
      <c r="A19" s="797"/>
      <c r="B19" s="809"/>
      <c r="C19" s="815"/>
      <c r="D19" s="779"/>
      <c r="E19" s="100"/>
      <c r="F19" s="92"/>
      <c r="G19" s="92"/>
      <c r="H19" s="101"/>
      <c r="I19" s="93"/>
      <c r="J19" s="93"/>
      <c r="K19" s="102"/>
      <c r="L19" s="93"/>
      <c r="M19" s="93"/>
      <c r="N19" s="101"/>
      <c r="O19" s="93"/>
      <c r="P19" s="93"/>
      <c r="Q19" s="103"/>
      <c r="R19" s="92"/>
      <c r="S19" s="92"/>
      <c r="T19" s="180"/>
      <c r="U19" s="84"/>
      <c r="V19" s="84"/>
      <c r="W19" s="180"/>
      <c r="X19" s="84"/>
      <c r="Y19" s="84"/>
      <c r="Z19" s="85"/>
      <c r="AA19" s="84"/>
      <c r="AB19" s="84"/>
      <c r="AC19" s="85"/>
      <c r="AD19" s="782"/>
      <c r="AE19" s="810"/>
    </row>
    <row r="20" spans="1:245" ht="60" customHeight="1">
      <c r="A20" s="770" t="s">
        <v>3</v>
      </c>
      <c r="B20" s="811"/>
      <c r="C20" s="811"/>
      <c r="D20" s="812"/>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796">
        <v>3.1</v>
      </c>
      <c r="B22" s="813" t="s">
        <v>82</v>
      </c>
      <c r="C22" s="816" t="s">
        <v>53</v>
      </c>
      <c r="D22" s="777" t="s">
        <v>12</v>
      </c>
      <c r="E22" s="104" t="s">
        <v>40</v>
      </c>
      <c r="F22" s="82"/>
      <c r="G22" s="82"/>
      <c r="H22" s="99">
        <v>0.54</v>
      </c>
      <c r="I22" s="84"/>
      <c r="J22" s="84"/>
      <c r="K22" s="99">
        <v>0.45</v>
      </c>
      <c r="L22" s="84"/>
      <c r="M22" s="84"/>
      <c r="N22" s="99">
        <v>0.91</v>
      </c>
      <c r="O22" s="84"/>
      <c r="P22" s="84"/>
      <c r="Q22" s="99">
        <v>0.74</v>
      </c>
      <c r="R22" s="82"/>
      <c r="S22" s="82"/>
      <c r="T22" s="200">
        <v>0.87</v>
      </c>
      <c r="U22" s="160"/>
      <c r="V22" s="160"/>
      <c r="W22" s="200">
        <v>0.81</v>
      </c>
      <c r="X22" s="160"/>
      <c r="Y22" s="160"/>
      <c r="Z22" s="190"/>
      <c r="AA22" s="160"/>
      <c r="AB22" s="160"/>
      <c r="AC22" s="190"/>
      <c r="AD22" s="780" t="s">
        <v>84</v>
      </c>
      <c r="AE22" s="802"/>
    </row>
    <row r="23" spans="1:245" ht="1.5" customHeight="1">
      <c r="A23" s="796"/>
      <c r="B23" s="813"/>
      <c r="C23" s="816"/>
      <c r="D23" s="778"/>
      <c r="E23" s="98" t="s">
        <v>41</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781"/>
      <c r="AE23" s="803"/>
    </row>
    <row r="24" spans="1:245" ht="52.5" customHeight="1">
      <c r="A24" s="796"/>
      <c r="B24" s="813"/>
      <c r="C24" s="816"/>
      <c r="D24" s="779"/>
      <c r="E24" s="106"/>
      <c r="F24" s="82"/>
      <c r="G24" s="82"/>
      <c r="H24" s="88"/>
      <c r="I24" s="84"/>
      <c r="J24" s="84"/>
      <c r="K24" s="105"/>
      <c r="L24" s="84"/>
      <c r="M24" s="84"/>
      <c r="N24" s="88"/>
      <c r="O24" s="84"/>
      <c r="P24" s="84"/>
      <c r="Q24" s="88"/>
      <c r="R24" s="82"/>
      <c r="S24" s="82"/>
      <c r="T24" s="179"/>
      <c r="U24" s="84"/>
      <c r="V24" s="84"/>
      <c r="W24" s="179"/>
      <c r="X24" s="84"/>
      <c r="Y24" s="84"/>
      <c r="Z24" s="85"/>
      <c r="AA24" s="84"/>
      <c r="AB24" s="84"/>
      <c r="AC24" s="85"/>
      <c r="AD24" s="782"/>
      <c r="AE24" s="803"/>
    </row>
    <row r="25" spans="1:245" ht="52.5" customHeight="1">
      <c r="A25" s="796">
        <v>3.2</v>
      </c>
      <c r="B25" s="817" t="s">
        <v>54</v>
      </c>
      <c r="C25" s="816" t="s">
        <v>53</v>
      </c>
      <c r="D25" s="777" t="s">
        <v>12</v>
      </c>
      <c r="E25" s="104" t="s">
        <v>40</v>
      </c>
      <c r="F25" s="82"/>
      <c r="G25" s="82"/>
      <c r="H25" s="99">
        <v>0.56999999999999995</v>
      </c>
      <c r="I25" s="84"/>
      <c r="J25" s="84"/>
      <c r="K25" s="99">
        <v>0.49</v>
      </c>
      <c r="L25" s="84"/>
      <c r="M25" s="84"/>
      <c r="N25" s="99">
        <v>0.57999999999999996</v>
      </c>
      <c r="O25" s="84"/>
      <c r="P25" s="84"/>
      <c r="Q25" s="99">
        <v>0.82</v>
      </c>
      <c r="R25" s="82"/>
      <c r="S25" s="82"/>
      <c r="T25" s="200">
        <v>0.72</v>
      </c>
      <c r="U25" s="160"/>
      <c r="V25" s="160"/>
      <c r="W25" s="200">
        <v>0.74</v>
      </c>
      <c r="X25" s="160"/>
      <c r="Y25" s="160"/>
      <c r="Z25" s="190"/>
      <c r="AA25" s="160"/>
      <c r="AB25" s="160"/>
      <c r="AC25" s="190"/>
      <c r="AD25" s="780" t="s">
        <v>84</v>
      </c>
      <c r="AE25" s="802"/>
    </row>
    <row r="26" spans="1:245" s="107" customFormat="1" ht="1.5" customHeight="1">
      <c r="A26" s="803"/>
      <c r="B26" s="803"/>
      <c r="C26" s="803"/>
      <c r="D26" s="778"/>
      <c r="E26" s="98" t="s">
        <v>41</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781"/>
      <c r="AE26" s="803"/>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803"/>
      <c r="B27" s="803"/>
      <c r="C27" s="803"/>
      <c r="D27" s="779"/>
      <c r="E27" s="106"/>
      <c r="F27" s="82"/>
      <c r="G27" s="82"/>
      <c r="H27" s="108"/>
      <c r="I27" s="84"/>
      <c r="J27" s="84"/>
      <c r="K27" s="108"/>
      <c r="L27" s="84"/>
      <c r="M27" s="84"/>
      <c r="N27" s="109"/>
      <c r="O27" s="84"/>
      <c r="P27" s="84"/>
      <c r="Q27" s="109"/>
      <c r="R27" s="84"/>
      <c r="S27" s="84"/>
      <c r="T27" s="179"/>
      <c r="U27" s="84"/>
      <c r="V27" s="84"/>
      <c r="W27" s="179"/>
      <c r="X27" s="84"/>
      <c r="Y27" s="84"/>
      <c r="Z27" s="109"/>
      <c r="AA27" s="84"/>
      <c r="AB27" s="84"/>
      <c r="AC27" s="109"/>
      <c r="AD27" s="782"/>
      <c r="AE27" s="803"/>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796">
        <v>3.3</v>
      </c>
      <c r="B28" s="798" t="s">
        <v>79</v>
      </c>
      <c r="C28" s="800" t="s">
        <v>52</v>
      </c>
      <c r="D28" s="777" t="s">
        <v>12</v>
      </c>
      <c r="E28" s="90" t="s">
        <v>40</v>
      </c>
      <c r="F28" s="82"/>
      <c r="G28" s="82"/>
      <c r="H28" s="83">
        <v>2</v>
      </c>
      <c r="I28" s="84"/>
      <c r="J28" s="84"/>
      <c r="K28" s="85">
        <v>1</v>
      </c>
      <c r="L28" s="84"/>
      <c r="M28" s="84"/>
      <c r="N28" s="85">
        <v>1</v>
      </c>
      <c r="O28" s="84"/>
      <c r="P28" s="84"/>
      <c r="Q28" s="85">
        <v>2</v>
      </c>
      <c r="R28" s="82"/>
      <c r="S28" s="82"/>
      <c r="T28" s="201">
        <v>0</v>
      </c>
      <c r="U28" s="160"/>
      <c r="V28" s="160"/>
      <c r="W28" s="201">
        <v>1</v>
      </c>
      <c r="X28" s="160"/>
      <c r="Y28" s="160"/>
      <c r="Z28" s="85"/>
      <c r="AA28" s="160"/>
      <c r="AB28" s="160"/>
      <c r="AC28" s="85"/>
      <c r="AD28" s="780" t="s">
        <v>84</v>
      </c>
      <c r="AE28" s="762"/>
    </row>
    <row r="29" spans="1:245" ht="0.75" customHeight="1">
      <c r="A29" s="797"/>
      <c r="B29" s="799"/>
      <c r="C29" s="801"/>
      <c r="D29" s="778"/>
      <c r="E29" s="90" t="s">
        <v>41</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781"/>
      <c r="AE29" s="762"/>
    </row>
    <row r="30" spans="1:245" ht="52.5" customHeight="1">
      <c r="A30" s="797"/>
      <c r="B30" s="799"/>
      <c r="C30" s="801"/>
      <c r="D30" s="779"/>
      <c r="E30" s="91" t="s">
        <v>46</v>
      </c>
      <c r="F30" s="92"/>
      <c r="G30" s="92"/>
      <c r="H30" s="88"/>
      <c r="I30" s="93"/>
      <c r="J30" s="93"/>
      <c r="K30" s="88"/>
      <c r="L30" s="93"/>
      <c r="M30" s="93"/>
      <c r="N30" s="88"/>
      <c r="O30" s="93"/>
      <c r="P30" s="93"/>
      <c r="Q30" s="88"/>
      <c r="R30" s="92"/>
      <c r="S30" s="82"/>
      <c r="T30" s="191"/>
      <c r="U30" s="84"/>
      <c r="V30" s="84"/>
      <c r="W30" s="191"/>
      <c r="X30" s="84"/>
      <c r="Y30" s="84"/>
      <c r="Z30" s="85"/>
      <c r="AA30" s="84"/>
      <c r="AB30" s="84"/>
      <c r="AC30" s="85"/>
      <c r="AD30" s="782"/>
      <c r="AE30" s="762"/>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3"/>
      <c r="AD60" s="196"/>
    </row>
    <row r="61" spans="6:30" ht="15.75">
      <c r="F61" s="155"/>
      <c r="G61" s="113"/>
      <c r="R61" s="155"/>
      <c r="S61" s="113"/>
    </row>
    <row r="62" spans="6:30" ht="15.75">
      <c r="F62" s="155"/>
      <c r="G62" s="113"/>
      <c r="R62" s="155"/>
      <c r="S62" s="113"/>
    </row>
    <row r="63" spans="6:30" ht="15.75">
      <c r="F63" s="155"/>
      <c r="G63" s="113"/>
      <c r="R63" s="155"/>
      <c r="S63" s="113"/>
      <c r="U63" s="195"/>
      <c r="AD63" s="196"/>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7"/>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25:A27"/>
    <mergeCell ref="B25:B27"/>
    <mergeCell ref="D25:D27"/>
    <mergeCell ref="AD25:AD27"/>
    <mergeCell ref="AE25:AE27"/>
    <mergeCell ref="C25:C27"/>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13:A15"/>
    <mergeCell ref="B13:B15"/>
    <mergeCell ref="D13:D15"/>
    <mergeCell ref="AD13:AD15"/>
    <mergeCell ref="AE13:AE15"/>
    <mergeCell ref="C13:C15"/>
    <mergeCell ref="A28:A30"/>
    <mergeCell ref="B28:B30"/>
    <mergeCell ref="D28:D30"/>
    <mergeCell ref="AD28:AD30"/>
    <mergeCell ref="AE28:AE30"/>
    <mergeCell ref="C28:C30"/>
    <mergeCell ref="A7:A9"/>
    <mergeCell ref="B7:B9"/>
    <mergeCell ref="D7:D9"/>
    <mergeCell ref="AD7:AD9"/>
    <mergeCell ref="AE7:AE9"/>
    <mergeCell ref="C7:C9"/>
    <mergeCell ref="A10:A12"/>
    <mergeCell ref="B10:B12"/>
    <mergeCell ref="D10:D12"/>
    <mergeCell ref="AD10:AD12"/>
    <mergeCell ref="AE10:AE12"/>
    <mergeCell ref="C10:C12"/>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s>
  <conditionalFormatting sqref="F984:F65528">
    <cfRule type="expression" dxfId="1073" priority="201" stopIfTrue="1">
      <formula>OR(F985="greem",F985="green ")</formula>
    </cfRule>
    <cfRule type="expression" dxfId="1072" priority="202" stopIfTrue="1">
      <formula>OR(F985="amber",F985="amber ")</formula>
    </cfRule>
  </conditionalFormatting>
  <conditionalFormatting sqref="F21:AE21 AE28:AE30 AE17 N22:N25 K22:K25 H22:H25 K28:K30 N28:N30 H17:H19 K17:K19 N17:N19 T27 K4:K15 N4:N15 H30 AE4:AE15 Q4:AC15 Q17:AC19 Q22:AC25 Q28:AC30">
    <cfRule type="cellIs" dxfId="1071" priority="198" stopIfTrue="1" operator="equal">
      <formula>"green"</formula>
    </cfRule>
    <cfRule type="cellIs" dxfId="1070" priority="199" stopIfTrue="1" operator="equal">
      <formula>"amber"</formula>
    </cfRule>
    <cfRule type="cellIs" dxfId="1069"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1068" priority="195" stopIfTrue="1" operator="equal">
      <formula>"GREEN"</formula>
    </cfRule>
    <cfRule type="cellIs" dxfId="1067" priority="196" stopIfTrue="1" operator="equal">
      <formula>"AMBER"</formula>
    </cfRule>
    <cfRule type="cellIs" dxfId="1066" priority="197" stopIfTrue="1" operator="equal">
      <formula>"RED"</formula>
    </cfRule>
  </conditionalFormatting>
  <conditionalFormatting sqref="R984:R65528">
    <cfRule type="expression" dxfId="1065" priority="193" stopIfTrue="1">
      <formula>OR(R985="greem",R985="green ")</formula>
    </cfRule>
    <cfRule type="expression" dxfId="1064" priority="194" stopIfTrue="1">
      <formula>OR(R985="amber",R985="amber ")</formula>
    </cfRule>
  </conditionalFormatting>
  <conditionalFormatting sqref="W4">
    <cfRule type="cellIs" dxfId="1063" priority="28" stopIfTrue="1" operator="equal">
      <formula>"GREEN"</formula>
    </cfRule>
    <cfRule type="cellIs" dxfId="1062" priority="29" stopIfTrue="1" operator="equal">
      <formula>"AMBER"</formula>
    </cfRule>
    <cfRule type="cellIs" dxfId="1061" priority="30" stopIfTrue="1" operator="equal">
      <formula>"RED"</formula>
    </cfRule>
  </conditionalFormatting>
  <conditionalFormatting sqref="W6">
    <cfRule type="cellIs" dxfId="1060" priority="25" stopIfTrue="1" operator="equal">
      <formula>"GREEN"</formula>
    </cfRule>
    <cfRule type="cellIs" dxfId="1059" priority="26" stopIfTrue="1" operator="equal">
      <formula>"AMBER"</formula>
    </cfRule>
    <cfRule type="cellIs" dxfId="1058" priority="27" stopIfTrue="1" operator="equal">
      <formula>"RED"</formula>
    </cfRule>
  </conditionalFormatting>
  <conditionalFormatting sqref="W7">
    <cfRule type="cellIs" dxfId="1057" priority="22" stopIfTrue="1" operator="equal">
      <formula>"GREEN"</formula>
    </cfRule>
    <cfRule type="cellIs" dxfId="1056" priority="23" stopIfTrue="1" operator="equal">
      <formula>"AMBER"</formula>
    </cfRule>
    <cfRule type="cellIs" dxfId="1055" priority="24" stopIfTrue="1" operator="equal">
      <formula>"RED"</formula>
    </cfRule>
  </conditionalFormatting>
  <conditionalFormatting sqref="W9">
    <cfRule type="cellIs" dxfId="1054" priority="19" stopIfTrue="1" operator="equal">
      <formula>"GREEN"</formula>
    </cfRule>
    <cfRule type="cellIs" dxfId="1053" priority="20" stopIfTrue="1" operator="equal">
      <formula>"AMBER"</formula>
    </cfRule>
    <cfRule type="cellIs" dxfId="1052" priority="21" stopIfTrue="1" operator="equal">
      <formula>"RED"</formula>
    </cfRule>
  </conditionalFormatting>
  <conditionalFormatting sqref="W10">
    <cfRule type="cellIs" dxfId="1051" priority="16" stopIfTrue="1" operator="equal">
      <formula>"GREEN"</formula>
    </cfRule>
    <cfRule type="cellIs" dxfId="1050" priority="17" stopIfTrue="1" operator="equal">
      <formula>"AMBER"</formula>
    </cfRule>
    <cfRule type="cellIs" dxfId="1049" priority="18" stopIfTrue="1" operator="equal">
      <formula>"RED"</formula>
    </cfRule>
  </conditionalFormatting>
  <conditionalFormatting sqref="W12">
    <cfRule type="cellIs" dxfId="1048" priority="13" stopIfTrue="1" operator="equal">
      <formula>"GREEN"</formula>
    </cfRule>
    <cfRule type="cellIs" dxfId="1047" priority="14" stopIfTrue="1" operator="equal">
      <formula>"AMBER"</formula>
    </cfRule>
    <cfRule type="cellIs" dxfId="1046" priority="15" stopIfTrue="1" operator="equal">
      <formula>"RED"</formula>
    </cfRule>
  </conditionalFormatting>
  <conditionalFormatting sqref="W13">
    <cfRule type="cellIs" dxfId="1045" priority="10" stopIfTrue="1" operator="equal">
      <formula>"GREEN"</formula>
    </cfRule>
    <cfRule type="cellIs" dxfId="1044" priority="11" stopIfTrue="1" operator="equal">
      <formula>"AMBER"</formula>
    </cfRule>
    <cfRule type="cellIs" dxfId="1043" priority="12" stopIfTrue="1" operator="equal">
      <formula>"RED"</formula>
    </cfRule>
  </conditionalFormatting>
  <conditionalFormatting sqref="W27">
    <cfRule type="cellIs" dxfId="1042" priority="7" stopIfTrue="1" operator="equal">
      <formula>"green"</formula>
    </cfRule>
    <cfRule type="cellIs" dxfId="1041" priority="8" stopIfTrue="1" operator="equal">
      <formula>"amber"</formula>
    </cfRule>
    <cfRule type="cellIs" dxfId="1040" priority="9" stopIfTrue="1" operator="equal">
      <formula>"red"</formula>
    </cfRule>
  </conditionalFormatting>
  <conditionalFormatting sqref="W28">
    <cfRule type="cellIs" dxfId="1039" priority="4" stopIfTrue="1" operator="equal">
      <formula>"GREEN"</formula>
    </cfRule>
    <cfRule type="cellIs" dxfId="1038" priority="5" stopIfTrue="1" operator="equal">
      <formula>"AMBER"</formula>
    </cfRule>
    <cfRule type="cellIs" dxfId="1037" priority="6" stopIfTrue="1" operator="equal">
      <formula>"RED"</formula>
    </cfRule>
  </conditionalFormatting>
  <conditionalFormatting sqref="W30">
    <cfRule type="cellIs" dxfId="1036" priority="1" stopIfTrue="1" operator="equal">
      <formula>"GREEN"</formula>
    </cfRule>
    <cfRule type="cellIs" dxfId="1035" priority="2" stopIfTrue="1" operator="equal">
      <formula>"AMBER"</formula>
    </cfRule>
    <cfRule type="cellIs" dxfId="1034"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tabSelected="1" zoomScale="55" zoomScaleNormal="55" zoomScaleSheetLayoutView="50" workbookViewId="0">
      <pane ySplit="2" topLeftCell="A3" activePane="bottomLeft" state="frozen"/>
      <selection pane="bottomLeft" activeCell="AO44" sqref="AO44"/>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28515625" style="76" customWidth="1"/>
    <col min="6" max="6" width="10.28515625" style="145" hidden="1" customWidth="1"/>
    <col min="7" max="8" width="10" style="141" hidden="1" customWidth="1"/>
    <col min="9" max="10" width="10.85546875" style="141" hidden="1" customWidth="1"/>
    <col min="11" max="12" width="10.42578125" style="141" hidden="1" customWidth="1"/>
    <col min="13" max="13" width="10.28515625" style="141" hidden="1" customWidth="1"/>
    <col min="14" max="15" width="10" style="141" hidden="1" customWidth="1"/>
    <col min="16" max="17" width="10.42578125" style="141" hidden="1" customWidth="1"/>
    <col min="18" max="18" width="10.42578125" style="145" customWidth="1"/>
    <col min="19" max="23" width="10" style="141" customWidth="1"/>
    <col min="24" max="24" width="10.28515625" style="141" customWidth="1"/>
    <col min="25" max="25" width="10" style="141" customWidth="1"/>
    <col min="26" max="26" width="10.85546875" style="141" customWidth="1"/>
    <col min="27" max="27" width="10.42578125" style="141" customWidth="1"/>
    <col min="28" max="29" width="10" style="141" customWidth="1"/>
    <col min="30" max="30" width="41.7109375" style="196" customWidth="1"/>
    <col min="31" max="31" width="71.140625" style="76" customWidth="1"/>
    <col min="32" max="32" width="11.42578125" style="76" customWidth="1"/>
    <col min="33" max="33" width="13.28515625" style="76" bestFit="1" customWidth="1"/>
    <col min="34" max="34" width="13" style="76" bestFit="1" customWidth="1"/>
    <col min="35" max="16384" width="9.140625" style="76"/>
  </cols>
  <sheetData>
    <row r="1" spans="1:33" ht="91.5" customHeight="1">
      <c r="A1" s="863" t="s">
        <v>18</v>
      </c>
      <c r="B1" s="763" t="s">
        <v>17</v>
      </c>
      <c r="C1" s="763" t="s">
        <v>7</v>
      </c>
      <c r="D1" s="871" t="s">
        <v>11</v>
      </c>
      <c r="E1" s="127"/>
      <c r="F1" s="766"/>
      <c r="G1" s="867"/>
      <c r="H1" s="867"/>
      <c r="I1" s="867"/>
      <c r="J1" s="867"/>
      <c r="K1" s="867"/>
      <c r="L1" s="867"/>
      <c r="M1" s="867"/>
      <c r="N1" s="867"/>
      <c r="O1" s="867"/>
      <c r="P1" s="867"/>
      <c r="Q1" s="867"/>
      <c r="R1" s="866" t="s">
        <v>1</v>
      </c>
      <c r="S1" s="867"/>
      <c r="T1" s="867"/>
      <c r="U1" s="867"/>
      <c r="V1" s="867"/>
      <c r="W1" s="867"/>
      <c r="X1" s="867"/>
      <c r="Y1" s="867"/>
      <c r="Z1" s="867"/>
      <c r="AA1" s="867"/>
      <c r="AB1" s="867"/>
      <c r="AC1" s="868"/>
      <c r="AD1" s="861" t="s">
        <v>75</v>
      </c>
      <c r="AE1" s="863" t="s">
        <v>142</v>
      </c>
      <c r="AF1" s="75"/>
      <c r="AG1" s="75"/>
    </row>
    <row r="2" spans="1:33" ht="28.5" customHeight="1">
      <c r="A2" s="870"/>
      <c r="B2" s="765"/>
      <c r="C2" s="765"/>
      <c r="D2" s="872"/>
      <c r="E2" s="128" t="s">
        <v>39</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862"/>
      <c r="AE2" s="784"/>
      <c r="AF2" s="75"/>
      <c r="AG2" s="75"/>
    </row>
    <row r="3" spans="1:33" s="107" customFormat="1" ht="57.75" customHeight="1">
      <c r="A3" s="770" t="s">
        <v>20</v>
      </c>
      <c r="B3" s="811"/>
      <c r="C3" s="811"/>
      <c r="D3" s="812"/>
      <c r="E3" s="678"/>
      <c r="F3" s="678"/>
      <c r="G3" s="678"/>
      <c r="H3" s="678"/>
      <c r="I3" s="678"/>
      <c r="J3" s="678"/>
      <c r="K3" s="678"/>
      <c r="L3" s="678"/>
      <c r="M3" s="678"/>
      <c r="N3" s="678"/>
      <c r="O3" s="678"/>
      <c r="P3" s="678"/>
      <c r="Q3" s="678"/>
      <c r="R3" s="678"/>
      <c r="S3" s="678"/>
      <c r="T3" s="678"/>
      <c r="U3" s="678"/>
      <c r="V3" s="678"/>
      <c r="W3" s="678"/>
      <c r="X3" s="678"/>
      <c r="Y3" s="678"/>
      <c r="Z3" s="678"/>
      <c r="AA3" s="678"/>
      <c r="AB3" s="678"/>
      <c r="AC3" s="678"/>
      <c r="AD3" s="678"/>
      <c r="AE3" s="869"/>
      <c r="AF3" s="268"/>
      <c r="AG3" s="268"/>
    </row>
    <row r="4" spans="1:33" ht="52.5" customHeight="1">
      <c r="A4" s="216">
        <v>1.1000000000000001</v>
      </c>
      <c r="B4" s="825" t="s">
        <v>149</v>
      </c>
      <c r="C4" s="864" t="s">
        <v>148</v>
      </c>
      <c r="D4" s="859" t="s">
        <v>13</v>
      </c>
      <c r="E4" s="129" t="s">
        <v>56</v>
      </c>
      <c r="F4" s="315">
        <v>0</v>
      </c>
      <c r="G4" s="315">
        <v>0</v>
      </c>
      <c r="H4" s="316">
        <v>1</v>
      </c>
      <c r="I4" s="315">
        <v>1</v>
      </c>
      <c r="J4" s="315">
        <v>0</v>
      </c>
      <c r="K4" s="315">
        <v>0</v>
      </c>
      <c r="L4" s="315">
        <v>0</v>
      </c>
      <c r="M4" s="315">
        <v>0</v>
      </c>
      <c r="N4" s="315">
        <v>0</v>
      </c>
      <c r="O4" s="315">
        <v>0</v>
      </c>
      <c r="P4" s="315">
        <v>0</v>
      </c>
      <c r="Q4" s="315">
        <v>0</v>
      </c>
      <c r="R4" s="315">
        <v>1</v>
      </c>
      <c r="S4" s="315">
        <v>1</v>
      </c>
      <c r="T4" s="316">
        <v>0</v>
      </c>
      <c r="U4" s="315">
        <v>0</v>
      </c>
      <c r="V4" s="315">
        <v>0</v>
      </c>
      <c r="W4" s="315">
        <v>0</v>
      </c>
      <c r="X4" s="315">
        <v>0</v>
      </c>
      <c r="Y4" s="315">
        <v>1</v>
      </c>
      <c r="Z4" s="315">
        <v>0</v>
      </c>
      <c r="AA4" s="315">
        <v>2</v>
      </c>
      <c r="AB4" s="315"/>
      <c r="AC4" s="316"/>
      <c r="AD4" s="571" t="s">
        <v>251</v>
      </c>
      <c r="AE4" s="852"/>
    </row>
    <row r="5" spans="1:33" ht="0.75" customHeight="1">
      <c r="A5" s="216"/>
      <c r="B5" s="825"/>
      <c r="C5" s="864"/>
      <c r="D5" s="859"/>
      <c r="E5" s="215" t="s">
        <v>41</v>
      </c>
      <c r="F5" s="315">
        <v>3</v>
      </c>
      <c r="G5" s="315">
        <v>3</v>
      </c>
      <c r="H5" s="315">
        <v>3</v>
      </c>
      <c r="I5" s="315">
        <v>3</v>
      </c>
      <c r="J5" s="315">
        <v>3</v>
      </c>
      <c r="K5" s="315">
        <v>3</v>
      </c>
      <c r="L5" s="315">
        <v>3</v>
      </c>
      <c r="M5" s="315">
        <v>3</v>
      </c>
      <c r="N5" s="315">
        <v>3</v>
      </c>
      <c r="O5" s="315">
        <v>3</v>
      </c>
      <c r="P5" s="315">
        <v>3</v>
      </c>
      <c r="Q5" s="315">
        <v>3</v>
      </c>
      <c r="R5" s="315">
        <v>3</v>
      </c>
      <c r="S5" s="315">
        <v>3</v>
      </c>
      <c r="T5" s="315">
        <v>3</v>
      </c>
      <c r="U5" s="315">
        <v>3</v>
      </c>
      <c r="V5" s="315">
        <v>3</v>
      </c>
      <c r="W5" s="315">
        <v>3</v>
      </c>
      <c r="X5" s="444">
        <v>3</v>
      </c>
      <c r="Y5" s="444">
        <v>3</v>
      </c>
      <c r="Z5" s="315">
        <v>3</v>
      </c>
      <c r="AA5" s="315">
        <v>3</v>
      </c>
      <c r="AB5" s="315">
        <v>3</v>
      </c>
      <c r="AC5" s="315">
        <v>3</v>
      </c>
      <c r="AD5" s="571"/>
      <c r="AE5" s="852"/>
    </row>
    <row r="6" spans="1:33" ht="52.5" customHeight="1">
      <c r="A6" s="216"/>
      <c r="B6" s="826"/>
      <c r="C6" s="865"/>
      <c r="D6" s="860"/>
      <c r="E6" s="215" t="s">
        <v>57</v>
      </c>
      <c r="F6" s="205"/>
      <c r="G6" s="205"/>
      <c r="H6" s="205"/>
      <c r="I6" s="205"/>
      <c r="J6" s="205"/>
      <c r="K6" s="205"/>
      <c r="L6" s="205"/>
      <c r="M6" s="205"/>
      <c r="N6" s="205"/>
      <c r="O6" s="205"/>
      <c r="P6" s="205"/>
      <c r="Q6" s="205"/>
      <c r="R6" s="205"/>
      <c r="S6" s="205"/>
      <c r="T6" s="205"/>
      <c r="U6" s="205"/>
      <c r="V6" s="205"/>
      <c r="W6" s="205"/>
      <c r="X6" s="205"/>
      <c r="Y6" s="205"/>
      <c r="Z6" s="205"/>
      <c r="AA6" s="205"/>
      <c r="AB6" s="238"/>
      <c r="AC6" s="221"/>
      <c r="AD6" s="572"/>
      <c r="AE6" s="853"/>
    </row>
    <row r="7" spans="1:33" ht="53.25" customHeight="1">
      <c r="A7" s="874">
        <v>1.2</v>
      </c>
      <c r="B7" s="821" t="s">
        <v>97</v>
      </c>
      <c r="C7" s="795" t="s">
        <v>58</v>
      </c>
      <c r="D7" s="881" t="s">
        <v>13</v>
      </c>
      <c r="E7" s="215" t="s">
        <v>55</v>
      </c>
      <c r="F7" s="317">
        <v>1</v>
      </c>
      <c r="G7" s="317">
        <v>1</v>
      </c>
      <c r="H7" s="317">
        <v>1</v>
      </c>
      <c r="I7" s="317">
        <v>1</v>
      </c>
      <c r="J7" s="317">
        <v>1</v>
      </c>
      <c r="K7" s="317">
        <v>1</v>
      </c>
      <c r="L7" s="317">
        <v>1</v>
      </c>
      <c r="M7" s="317">
        <v>1</v>
      </c>
      <c r="N7" s="317">
        <v>1</v>
      </c>
      <c r="O7" s="317">
        <v>1</v>
      </c>
      <c r="P7" s="317">
        <v>1</v>
      </c>
      <c r="Q7" s="317">
        <v>1</v>
      </c>
      <c r="R7" s="317">
        <v>1</v>
      </c>
      <c r="S7" s="317">
        <v>1</v>
      </c>
      <c r="T7" s="442" t="s">
        <v>195</v>
      </c>
      <c r="U7" s="442" t="s">
        <v>195</v>
      </c>
      <c r="V7" s="442" t="s">
        <v>195</v>
      </c>
      <c r="W7" s="442" t="s">
        <v>195</v>
      </c>
      <c r="X7" s="442" t="s">
        <v>195</v>
      </c>
      <c r="Y7" s="442">
        <v>1</v>
      </c>
      <c r="Z7" s="442" t="s">
        <v>195</v>
      </c>
      <c r="AA7" s="317">
        <v>1</v>
      </c>
      <c r="AB7" s="318"/>
      <c r="AC7" s="318"/>
      <c r="AD7" s="570" t="s">
        <v>252</v>
      </c>
      <c r="AE7" s="840"/>
    </row>
    <row r="8" spans="1:33" ht="1.5" customHeight="1">
      <c r="A8" s="875"/>
      <c r="B8" s="877"/>
      <c r="C8" s="879"/>
      <c r="D8" s="882"/>
      <c r="E8" s="215" t="s">
        <v>59</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445">
        <v>0.75</v>
      </c>
      <c r="Y8" s="445">
        <v>0.75</v>
      </c>
      <c r="Z8" s="131">
        <v>0.75</v>
      </c>
      <c r="AA8" s="131">
        <v>0.75</v>
      </c>
      <c r="AB8" s="131">
        <v>0.75</v>
      </c>
      <c r="AC8" s="131">
        <v>0.75</v>
      </c>
      <c r="AD8" s="571"/>
      <c r="AE8" s="841"/>
    </row>
    <row r="9" spans="1:33" ht="1.5" customHeight="1">
      <c r="A9" s="875"/>
      <c r="B9" s="877"/>
      <c r="C9" s="879"/>
      <c r="D9" s="882"/>
      <c r="E9" s="215" t="s">
        <v>60</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445">
        <v>0.59</v>
      </c>
      <c r="Y9" s="445">
        <v>0.59</v>
      </c>
      <c r="Z9" s="131">
        <v>0.59</v>
      </c>
      <c r="AA9" s="131">
        <v>0.59</v>
      </c>
      <c r="AB9" s="131">
        <v>0.59</v>
      </c>
      <c r="AC9" s="131">
        <v>0.59</v>
      </c>
      <c r="AD9" s="571"/>
      <c r="AE9" s="841"/>
    </row>
    <row r="10" spans="1:33" ht="51.75" customHeight="1">
      <c r="A10" s="876"/>
      <c r="B10" s="878"/>
      <c r="C10" s="880"/>
      <c r="D10" s="883"/>
      <c r="E10" s="215" t="s">
        <v>57</v>
      </c>
      <c r="F10" s="204"/>
      <c r="G10" s="205"/>
      <c r="H10" s="205"/>
      <c r="I10" s="205"/>
      <c r="J10" s="205"/>
      <c r="K10" s="205"/>
      <c r="L10" s="205"/>
      <c r="M10" s="205"/>
      <c r="N10" s="205"/>
      <c r="O10" s="205"/>
      <c r="P10" s="205"/>
      <c r="Q10" s="205"/>
      <c r="R10" s="204"/>
      <c r="S10" s="204"/>
      <c r="T10" s="439" t="s">
        <v>194</v>
      </c>
      <c r="U10" s="439" t="s">
        <v>194</v>
      </c>
      <c r="V10" s="439" t="s">
        <v>194</v>
      </c>
      <c r="W10" s="439" t="s">
        <v>194</v>
      </c>
      <c r="X10" s="439" t="s">
        <v>194</v>
      </c>
      <c r="Y10" s="205"/>
      <c r="Z10" s="439" t="s">
        <v>194</v>
      </c>
      <c r="AA10" s="205"/>
      <c r="AB10" s="222"/>
      <c r="AC10" s="222"/>
      <c r="AD10" s="572"/>
      <c r="AE10" s="841"/>
    </row>
    <row r="11" spans="1:33" s="107" customFormat="1" ht="57.75" customHeight="1">
      <c r="A11" s="770" t="s">
        <v>5</v>
      </c>
      <c r="B11" s="811"/>
      <c r="C11" s="811"/>
      <c r="D11" s="812"/>
      <c r="E11" s="678"/>
      <c r="F11" s="678"/>
      <c r="G11" s="678"/>
      <c r="H11" s="678"/>
      <c r="I11" s="678"/>
      <c r="J11" s="678"/>
      <c r="K11" s="678"/>
      <c r="L11" s="678"/>
      <c r="M11" s="678"/>
      <c r="N11" s="678"/>
      <c r="O11" s="678"/>
      <c r="P11" s="678"/>
      <c r="Q11" s="678"/>
      <c r="R11" s="678"/>
      <c r="S11" s="678"/>
      <c r="T11" s="678"/>
      <c r="U11" s="678"/>
      <c r="V11" s="678"/>
      <c r="W11" s="678"/>
      <c r="X11" s="678"/>
      <c r="Y11" s="678"/>
      <c r="Z11" s="678"/>
      <c r="AA11" s="678"/>
      <c r="AB11" s="678"/>
      <c r="AC11" s="678"/>
      <c r="AD11" s="678"/>
      <c r="AE11" s="869"/>
    </row>
    <row r="12" spans="1:33" ht="26.25" customHeight="1">
      <c r="A12" s="821">
        <v>2.1</v>
      </c>
      <c r="B12" s="854" t="s">
        <v>179</v>
      </c>
      <c r="C12" s="795" t="s">
        <v>145</v>
      </c>
      <c r="D12" s="858" t="s">
        <v>13</v>
      </c>
      <c r="E12" s="218" t="s">
        <v>55</v>
      </c>
      <c r="F12" s="186"/>
      <c r="G12" s="186"/>
      <c r="H12" s="319">
        <v>9.9000000000000008E-3</v>
      </c>
      <c r="I12" s="186"/>
      <c r="J12" s="186"/>
      <c r="K12" s="319">
        <v>0</v>
      </c>
      <c r="L12" s="186"/>
      <c r="M12" s="186"/>
      <c r="N12" s="319">
        <v>0</v>
      </c>
      <c r="O12" s="186"/>
      <c r="P12" s="186"/>
      <c r="Q12" s="319">
        <v>0</v>
      </c>
      <c r="R12" s="186"/>
      <c r="S12" s="186"/>
      <c r="T12" s="319">
        <v>0</v>
      </c>
      <c r="U12" s="186"/>
      <c r="V12" s="186"/>
      <c r="W12" s="319">
        <v>0</v>
      </c>
      <c r="X12" s="186"/>
      <c r="Y12" s="186"/>
      <c r="Z12" s="319">
        <v>0</v>
      </c>
      <c r="AA12" s="186"/>
      <c r="AB12" s="186"/>
      <c r="AC12" s="319"/>
      <c r="AD12" s="642" t="s">
        <v>209</v>
      </c>
      <c r="AE12" s="852"/>
    </row>
    <row r="13" spans="1:33" ht="15" customHeight="1">
      <c r="A13" s="822"/>
      <c r="B13" s="855"/>
      <c r="C13" s="783"/>
      <c r="D13" s="859"/>
      <c r="E13" s="218" t="s">
        <v>56</v>
      </c>
      <c r="F13" s="187"/>
      <c r="G13" s="187"/>
      <c r="H13" s="320" t="s">
        <v>83</v>
      </c>
      <c r="I13" s="187"/>
      <c r="J13" s="187"/>
      <c r="K13" s="321" t="s">
        <v>134</v>
      </c>
      <c r="L13" s="187"/>
      <c r="M13" s="187"/>
      <c r="N13" s="321" t="s">
        <v>134</v>
      </c>
      <c r="O13" s="187"/>
      <c r="P13" s="187"/>
      <c r="Q13" s="321" t="s">
        <v>134</v>
      </c>
      <c r="R13" s="187"/>
      <c r="S13" s="187"/>
      <c r="T13" s="320" t="s">
        <v>134</v>
      </c>
      <c r="U13" s="187"/>
      <c r="V13" s="187"/>
      <c r="W13" s="320" t="s">
        <v>134</v>
      </c>
      <c r="X13" s="187"/>
      <c r="Y13" s="187"/>
      <c r="Z13" s="320" t="s">
        <v>134</v>
      </c>
      <c r="AA13" s="187"/>
      <c r="AB13" s="187"/>
      <c r="AC13" s="320"/>
      <c r="AD13" s="643"/>
      <c r="AE13" s="852"/>
    </row>
    <row r="14" spans="1:33" ht="1.5" customHeight="1">
      <c r="A14" s="822"/>
      <c r="B14" s="855"/>
      <c r="C14" s="783"/>
      <c r="D14" s="859"/>
      <c r="E14" s="218" t="s">
        <v>41</v>
      </c>
      <c r="F14" s="184"/>
      <c r="G14" s="132"/>
      <c r="H14" s="302">
        <v>5.0000000000000001E-3</v>
      </c>
      <c r="I14" s="132"/>
      <c r="J14" s="132"/>
      <c r="K14" s="302">
        <v>5.0000000000000001E-3</v>
      </c>
      <c r="L14" s="132"/>
      <c r="M14" s="132"/>
      <c r="N14" s="302">
        <v>5.0000000000000001E-3</v>
      </c>
      <c r="O14" s="132"/>
      <c r="P14" s="132"/>
      <c r="Q14" s="302">
        <v>5.0000000000000001E-3</v>
      </c>
      <c r="R14" s="132"/>
      <c r="S14" s="132"/>
      <c r="T14" s="302">
        <v>5.0000000000000001E-3</v>
      </c>
      <c r="U14" s="132"/>
      <c r="V14" s="132"/>
      <c r="W14" s="302">
        <v>5.0000000000000001E-3</v>
      </c>
      <c r="X14" s="132"/>
      <c r="Y14" s="132"/>
      <c r="Z14" s="302">
        <v>5.0000000000000001E-3</v>
      </c>
      <c r="AA14" s="132"/>
      <c r="AB14" s="132"/>
      <c r="AC14" s="302">
        <v>5.0000000000000001E-3</v>
      </c>
      <c r="AD14" s="643"/>
      <c r="AE14" s="852"/>
    </row>
    <row r="15" spans="1:33" ht="53.25" customHeight="1">
      <c r="A15" s="823"/>
      <c r="B15" s="857"/>
      <c r="C15" s="827"/>
      <c r="D15" s="860"/>
      <c r="E15" s="218" t="s">
        <v>57</v>
      </c>
      <c r="F15" s="132"/>
      <c r="G15" s="132"/>
      <c r="H15" s="281"/>
      <c r="I15" s="132"/>
      <c r="J15" s="132"/>
      <c r="K15" s="204"/>
      <c r="L15" s="132"/>
      <c r="M15" s="132"/>
      <c r="N15" s="204"/>
      <c r="O15" s="132"/>
      <c r="P15" s="132"/>
      <c r="Q15" s="204"/>
      <c r="R15" s="132"/>
      <c r="S15" s="132"/>
      <c r="T15" s="178"/>
      <c r="U15" s="132"/>
      <c r="V15" s="132"/>
      <c r="W15" s="178"/>
      <c r="X15" s="132"/>
      <c r="Y15" s="132"/>
      <c r="Z15" s="204"/>
      <c r="AA15" s="132"/>
      <c r="AB15" s="132"/>
      <c r="AC15" s="322"/>
      <c r="AD15" s="644"/>
      <c r="AE15" s="853"/>
    </row>
    <row r="16" spans="1:33" ht="26.25" customHeight="1">
      <c r="A16" s="821">
        <v>2.2000000000000002</v>
      </c>
      <c r="B16" s="854" t="s">
        <v>180</v>
      </c>
      <c r="C16" s="795" t="s">
        <v>146</v>
      </c>
      <c r="D16" s="858" t="s">
        <v>13</v>
      </c>
      <c r="E16" s="218" t="s">
        <v>55</v>
      </c>
      <c r="F16" s="186"/>
      <c r="G16" s="186"/>
      <c r="H16" s="319">
        <v>0</v>
      </c>
      <c r="I16" s="333"/>
      <c r="J16" s="333"/>
      <c r="K16" s="319">
        <v>0</v>
      </c>
      <c r="L16" s="333"/>
      <c r="M16" s="333"/>
      <c r="N16" s="319">
        <v>0</v>
      </c>
      <c r="O16" s="186"/>
      <c r="P16" s="186"/>
      <c r="Q16" s="319">
        <v>0</v>
      </c>
      <c r="R16" s="333"/>
      <c r="S16" s="333"/>
      <c r="T16" s="319">
        <v>0</v>
      </c>
      <c r="U16" s="333"/>
      <c r="V16" s="333"/>
      <c r="W16" s="319">
        <v>0</v>
      </c>
      <c r="X16" s="333"/>
      <c r="Y16" s="333"/>
      <c r="Z16" s="319">
        <v>0</v>
      </c>
      <c r="AA16" s="333"/>
      <c r="AB16" s="333"/>
      <c r="AC16" s="319"/>
      <c r="AD16" s="642" t="s">
        <v>209</v>
      </c>
      <c r="AE16" s="840"/>
    </row>
    <row r="17" spans="1:34" ht="15" customHeight="1">
      <c r="A17" s="822"/>
      <c r="B17" s="855"/>
      <c r="C17" s="784"/>
      <c r="D17" s="859"/>
      <c r="E17" s="218" t="s">
        <v>56</v>
      </c>
      <c r="F17" s="187"/>
      <c r="G17" s="187"/>
      <c r="H17" s="320" t="s">
        <v>134</v>
      </c>
      <c r="I17" s="334"/>
      <c r="J17" s="334"/>
      <c r="K17" s="320" t="s">
        <v>134</v>
      </c>
      <c r="L17" s="334"/>
      <c r="M17" s="334"/>
      <c r="N17" s="320" t="s">
        <v>134</v>
      </c>
      <c r="O17" s="187"/>
      <c r="P17" s="187"/>
      <c r="Q17" s="320" t="s">
        <v>134</v>
      </c>
      <c r="R17" s="334"/>
      <c r="S17" s="334"/>
      <c r="T17" s="320" t="s">
        <v>134</v>
      </c>
      <c r="U17" s="334"/>
      <c r="V17" s="334"/>
      <c r="W17" s="320" t="s">
        <v>134</v>
      </c>
      <c r="X17" s="334"/>
      <c r="Y17" s="334"/>
      <c r="Z17" s="320" t="s">
        <v>134</v>
      </c>
      <c r="AA17" s="334"/>
      <c r="AB17" s="334"/>
      <c r="AC17" s="320"/>
      <c r="AD17" s="643"/>
      <c r="AE17" s="852"/>
    </row>
    <row r="18" spans="1:34" ht="1.5" customHeight="1">
      <c r="A18" s="822"/>
      <c r="B18" s="856"/>
      <c r="C18" s="784"/>
      <c r="D18" s="859"/>
      <c r="E18" s="218" t="s">
        <v>41</v>
      </c>
      <c r="F18" s="132"/>
      <c r="G18" s="132"/>
      <c r="H18" s="302">
        <v>4.0000000000000001E-3</v>
      </c>
      <c r="I18" s="132"/>
      <c r="J18" s="132"/>
      <c r="K18" s="302">
        <v>4.0000000000000001E-3</v>
      </c>
      <c r="L18" s="132"/>
      <c r="M18" s="132"/>
      <c r="N18" s="302">
        <v>4.0000000000000001E-3</v>
      </c>
      <c r="O18" s="132"/>
      <c r="P18" s="132"/>
      <c r="Q18" s="302">
        <v>4.0000000000000001E-3</v>
      </c>
      <c r="R18" s="132"/>
      <c r="S18" s="132"/>
      <c r="T18" s="302">
        <v>4.0000000000000001E-3</v>
      </c>
      <c r="U18" s="132"/>
      <c r="V18" s="132"/>
      <c r="W18" s="302">
        <v>4.0000000000000001E-3</v>
      </c>
      <c r="X18" s="132"/>
      <c r="Y18" s="132"/>
      <c r="Z18" s="302">
        <v>4.0000000000000001E-3</v>
      </c>
      <c r="AA18" s="132"/>
      <c r="AB18" s="132"/>
      <c r="AC18" s="302">
        <v>4.0000000000000001E-3</v>
      </c>
      <c r="AD18" s="643"/>
      <c r="AE18" s="852"/>
    </row>
    <row r="19" spans="1:34" ht="53.25" customHeight="1">
      <c r="A19" s="823"/>
      <c r="B19" s="857"/>
      <c r="C19" s="785"/>
      <c r="D19" s="860"/>
      <c r="E19" s="218" t="s">
        <v>57</v>
      </c>
      <c r="F19" s="132"/>
      <c r="G19" s="132"/>
      <c r="H19" s="206"/>
      <c r="I19" s="132"/>
      <c r="J19" s="132"/>
      <c r="K19" s="204"/>
      <c r="L19" s="132"/>
      <c r="M19" s="132"/>
      <c r="N19" s="204"/>
      <c r="O19" s="132"/>
      <c r="P19" s="132"/>
      <c r="Q19" s="204"/>
      <c r="R19" s="132"/>
      <c r="S19" s="132"/>
      <c r="T19" s="206"/>
      <c r="U19" s="132"/>
      <c r="V19" s="132"/>
      <c r="W19" s="206"/>
      <c r="X19" s="132"/>
      <c r="Y19" s="132"/>
      <c r="Z19" s="204"/>
      <c r="AA19" s="132"/>
      <c r="AB19" s="132"/>
      <c r="AC19" s="242"/>
      <c r="AD19" s="644"/>
      <c r="AE19" s="853"/>
    </row>
    <row r="20" spans="1:34" ht="53.25" customHeight="1">
      <c r="A20" s="834">
        <v>2.2999999999999998</v>
      </c>
      <c r="B20" s="817" t="s">
        <v>98</v>
      </c>
      <c r="C20" s="816" t="s">
        <v>10</v>
      </c>
      <c r="D20" s="848" t="s">
        <v>12</v>
      </c>
      <c r="E20" s="217" t="s">
        <v>55</v>
      </c>
      <c r="F20" s="323">
        <v>4.9000000000000002E-2</v>
      </c>
      <c r="G20" s="323">
        <v>3.85E-2</v>
      </c>
      <c r="H20" s="323">
        <v>0.04</v>
      </c>
      <c r="I20" s="323">
        <v>4.2999999999999997E-2</v>
      </c>
      <c r="J20" s="323">
        <v>3.7400000000000003E-2</v>
      </c>
      <c r="K20" s="323">
        <v>3.1699999999999999E-2</v>
      </c>
      <c r="L20" s="323">
        <v>2.6700000000000002E-2</v>
      </c>
      <c r="M20" s="323">
        <v>2.8500000000000001E-2</v>
      </c>
      <c r="N20" s="323">
        <v>9.2999999999999992E-3</v>
      </c>
      <c r="O20" s="323">
        <v>2.41E-2</v>
      </c>
      <c r="P20" s="323">
        <v>2E-3</v>
      </c>
      <c r="Q20" s="323">
        <v>2.0899999999999998E-2</v>
      </c>
      <c r="R20" s="323">
        <v>2.2599999999999999E-2</v>
      </c>
      <c r="S20" s="323">
        <v>2.87E-2</v>
      </c>
      <c r="T20" s="323">
        <v>2.7799999999999998E-2</v>
      </c>
      <c r="U20" s="323">
        <v>2.01E-2</v>
      </c>
      <c r="V20" s="323">
        <v>2.12E-2</v>
      </c>
      <c r="W20" s="323">
        <v>4.7000000000000002E-3</v>
      </c>
      <c r="X20" s="323">
        <v>8.0000000000000002E-3</v>
      </c>
      <c r="Y20" s="323">
        <v>2.1000000000000001E-2</v>
      </c>
      <c r="Z20" s="323">
        <v>2.7199999999999998E-2</v>
      </c>
      <c r="AA20" s="323">
        <v>2.9700000000000001E-2</v>
      </c>
      <c r="AB20" s="323"/>
      <c r="AC20" s="323"/>
      <c r="AD20" s="849" t="s">
        <v>215</v>
      </c>
      <c r="AE20" s="840"/>
    </row>
    <row r="21" spans="1:34" ht="1.5" customHeight="1">
      <c r="A21" s="839"/>
      <c r="B21" s="845"/>
      <c r="C21" s="847"/>
      <c r="D21" s="844"/>
      <c r="E21" s="217" t="s">
        <v>41</v>
      </c>
      <c r="F21" s="208">
        <v>0.04</v>
      </c>
      <c r="G21" s="208">
        <v>0.04</v>
      </c>
      <c r="H21" s="208">
        <v>0.04</v>
      </c>
      <c r="I21" s="208">
        <v>0.04</v>
      </c>
      <c r="J21" s="208">
        <v>0.04</v>
      </c>
      <c r="K21" s="208">
        <v>0.04</v>
      </c>
      <c r="L21" s="208">
        <v>0.04</v>
      </c>
      <c r="M21" s="208">
        <v>0.04</v>
      </c>
      <c r="N21" s="208">
        <v>0.04</v>
      </c>
      <c r="O21" s="208">
        <v>0.04</v>
      </c>
      <c r="P21" s="208">
        <v>0.04</v>
      </c>
      <c r="Q21" s="208">
        <v>0.04</v>
      </c>
      <c r="R21" s="208">
        <v>0.04</v>
      </c>
      <c r="S21" s="208">
        <v>0.04</v>
      </c>
      <c r="T21" s="208">
        <v>0.04</v>
      </c>
      <c r="U21" s="208">
        <v>0.04</v>
      </c>
      <c r="V21" s="208">
        <v>0.04</v>
      </c>
      <c r="W21" s="208">
        <v>0.04</v>
      </c>
      <c r="X21" s="208">
        <v>0.04</v>
      </c>
      <c r="Y21" s="208">
        <v>0.04</v>
      </c>
      <c r="Z21" s="208">
        <v>0.04</v>
      </c>
      <c r="AA21" s="208">
        <v>0.04</v>
      </c>
      <c r="AB21" s="208">
        <v>0.04</v>
      </c>
      <c r="AC21" s="208">
        <v>0.04</v>
      </c>
      <c r="AD21" s="850"/>
      <c r="AE21" s="841"/>
    </row>
    <row r="22" spans="1:34" ht="53.25" customHeight="1">
      <c r="A22" s="839"/>
      <c r="B22" s="846"/>
      <c r="C22" s="847"/>
      <c r="D22" s="844"/>
      <c r="E22" s="218" t="s">
        <v>57</v>
      </c>
      <c r="F22" s="207"/>
      <c r="G22" s="206"/>
      <c r="H22" s="206"/>
      <c r="I22" s="207"/>
      <c r="J22" s="206"/>
      <c r="K22" s="206"/>
      <c r="L22" s="206"/>
      <c r="M22" s="206"/>
      <c r="N22" s="206"/>
      <c r="O22" s="206"/>
      <c r="P22" s="206"/>
      <c r="Q22" s="206"/>
      <c r="R22" s="206"/>
      <c r="S22" s="206"/>
      <c r="T22" s="206"/>
      <c r="U22" s="206"/>
      <c r="V22" s="206"/>
      <c r="W22" s="206"/>
      <c r="X22" s="206"/>
      <c r="Y22" s="206"/>
      <c r="Z22" s="206"/>
      <c r="AA22" s="206"/>
      <c r="AB22" s="208"/>
      <c r="AC22" s="208"/>
      <c r="AD22" s="851"/>
      <c r="AE22" s="841"/>
    </row>
    <row r="23" spans="1:34" s="107" customFormat="1" ht="57.75" customHeight="1">
      <c r="A23" s="770" t="s">
        <v>6</v>
      </c>
      <c r="B23" s="811"/>
      <c r="C23" s="811"/>
      <c r="D23" s="812"/>
      <c r="E23" s="678"/>
      <c r="F23" s="678"/>
      <c r="G23" s="678"/>
      <c r="H23" s="678"/>
      <c r="I23" s="678"/>
      <c r="J23" s="678"/>
      <c r="K23" s="678"/>
      <c r="L23" s="678"/>
      <c r="M23" s="678"/>
      <c r="N23" s="678"/>
      <c r="O23" s="678"/>
      <c r="P23" s="678"/>
      <c r="Q23" s="678"/>
      <c r="R23" s="678"/>
      <c r="S23" s="678"/>
      <c r="T23" s="678"/>
      <c r="U23" s="678"/>
      <c r="V23" s="678"/>
      <c r="W23" s="678"/>
      <c r="X23" s="678"/>
      <c r="Y23" s="678"/>
      <c r="Z23" s="678"/>
      <c r="AA23" s="678"/>
      <c r="AB23" s="678"/>
      <c r="AC23" s="678"/>
      <c r="AD23" s="678"/>
      <c r="AE23" s="869"/>
    </row>
    <row r="24" spans="1:34" ht="53.25" customHeight="1">
      <c r="A24" s="834">
        <v>2.4</v>
      </c>
      <c r="B24" s="629" t="s">
        <v>150</v>
      </c>
      <c r="C24" s="628" t="s">
        <v>37</v>
      </c>
      <c r="D24" s="843" t="s">
        <v>13</v>
      </c>
      <c r="E24" s="217" t="s">
        <v>55</v>
      </c>
      <c r="F24" s="135"/>
      <c r="G24" s="135"/>
      <c r="H24" s="324">
        <v>0.75</v>
      </c>
      <c r="I24" s="188"/>
      <c r="J24" s="188"/>
      <c r="K24" s="325">
        <v>0.74</v>
      </c>
      <c r="L24" s="188"/>
      <c r="M24" s="188"/>
      <c r="N24" s="325">
        <v>0.7</v>
      </c>
      <c r="O24" s="188"/>
      <c r="P24" s="189"/>
      <c r="Q24" s="325">
        <v>0.92</v>
      </c>
      <c r="R24" s="323">
        <v>0.93020000000000003</v>
      </c>
      <c r="S24" s="323">
        <v>0.93020000000000003</v>
      </c>
      <c r="T24" s="323">
        <v>0.91</v>
      </c>
      <c r="U24" s="323">
        <v>0.89</v>
      </c>
      <c r="V24" s="323">
        <v>0.88</v>
      </c>
      <c r="W24" s="323">
        <v>0.87</v>
      </c>
      <c r="X24" s="323">
        <v>0.88</v>
      </c>
      <c r="Y24" s="323">
        <v>0.87</v>
      </c>
      <c r="Z24" s="323">
        <v>0.76</v>
      </c>
      <c r="AA24" s="323">
        <v>0.92</v>
      </c>
      <c r="AB24" s="323"/>
      <c r="AC24" s="323"/>
      <c r="AD24" s="571" t="s">
        <v>216</v>
      </c>
      <c r="AE24" s="840"/>
    </row>
    <row r="25" spans="1:34" ht="1.5" customHeight="1">
      <c r="A25" s="839"/>
      <c r="B25" s="629"/>
      <c r="C25" s="628"/>
      <c r="D25" s="844"/>
      <c r="E25" s="217" t="s">
        <v>41</v>
      </c>
      <c r="F25" s="134"/>
      <c r="G25" s="134"/>
      <c r="H25" s="209">
        <v>0.8</v>
      </c>
      <c r="I25" s="134"/>
      <c r="J25" s="134"/>
      <c r="K25" s="209">
        <v>0.8</v>
      </c>
      <c r="L25" s="134"/>
      <c r="M25" s="134"/>
      <c r="N25" s="209">
        <v>0.8</v>
      </c>
      <c r="O25" s="134"/>
      <c r="P25" s="134"/>
      <c r="Q25" s="209">
        <v>0.8</v>
      </c>
      <c r="R25" s="134"/>
      <c r="S25" s="134"/>
      <c r="T25" s="209">
        <v>0.8</v>
      </c>
      <c r="U25" s="134"/>
      <c r="V25" s="134"/>
      <c r="W25" s="209">
        <v>0.8</v>
      </c>
      <c r="X25" s="443"/>
      <c r="Y25" s="134"/>
      <c r="Z25" s="209">
        <v>0.8</v>
      </c>
      <c r="AA25" s="134"/>
      <c r="AB25" s="134"/>
      <c r="AC25" s="209">
        <v>0.8</v>
      </c>
      <c r="AD25" s="571"/>
      <c r="AE25" s="841"/>
    </row>
    <row r="26" spans="1:34" ht="53.25" customHeight="1">
      <c r="A26" s="839"/>
      <c r="B26" s="630"/>
      <c r="C26" s="631"/>
      <c r="D26" s="844"/>
      <c r="E26" s="218" t="s">
        <v>57</v>
      </c>
      <c r="F26" s="134"/>
      <c r="G26" s="134"/>
      <c r="H26" s="206"/>
      <c r="I26" s="134"/>
      <c r="J26" s="134"/>
      <c r="K26" s="210"/>
      <c r="L26" s="134"/>
      <c r="M26" s="134"/>
      <c r="N26" s="206"/>
      <c r="O26" s="134"/>
      <c r="P26" s="136"/>
      <c r="Q26" s="206"/>
      <c r="R26" s="431"/>
      <c r="S26" s="431"/>
      <c r="T26" s="431"/>
      <c r="U26" s="431"/>
      <c r="V26" s="431"/>
      <c r="W26" s="431"/>
      <c r="X26" s="431"/>
      <c r="Y26" s="431"/>
      <c r="Z26" s="453"/>
      <c r="AA26" s="431"/>
      <c r="AB26" s="323"/>
      <c r="AC26" s="323"/>
      <c r="AD26" s="572"/>
      <c r="AE26" s="842"/>
    </row>
    <row r="27" spans="1:34" s="107" customFormat="1" ht="57.75" customHeight="1">
      <c r="A27" s="770" t="s">
        <v>161</v>
      </c>
      <c r="B27" s="811"/>
      <c r="C27" s="811"/>
      <c r="D27" s="812"/>
      <c r="E27" s="678"/>
      <c r="F27" s="678"/>
      <c r="G27" s="678"/>
      <c r="H27" s="678"/>
      <c r="I27" s="678"/>
      <c r="J27" s="678"/>
      <c r="K27" s="678"/>
      <c r="L27" s="678"/>
      <c r="M27" s="678"/>
      <c r="N27" s="678"/>
      <c r="O27" s="678"/>
      <c r="P27" s="678"/>
      <c r="Q27" s="678"/>
      <c r="R27" s="678"/>
      <c r="S27" s="678"/>
      <c r="T27" s="678"/>
      <c r="U27" s="678"/>
      <c r="V27" s="678"/>
      <c r="W27" s="678"/>
      <c r="X27" s="678"/>
      <c r="Y27" s="678"/>
      <c r="Z27" s="678"/>
      <c r="AA27" s="678"/>
      <c r="AB27" s="678"/>
      <c r="AC27" s="678"/>
      <c r="AD27" s="678"/>
      <c r="AE27" s="869"/>
    </row>
    <row r="28" spans="1:34" ht="53.25" customHeight="1">
      <c r="A28" s="834">
        <v>3.1</v>
      </c>
      <c r="B28" s="798" t="s">
        <v>152</v>
      </c>
      <c r="C28" s="816" t="s">
        <v>61</v>
      </c>
      <c r="D28" s="835" t="s">
        <v>12</v>
      </c>
      <c r="E28" s="220" t="s">
        <v>65</v>
      </c>
      <c r="F28" s="332">
        <v>-1.1140000000000001</v>
      </c>
      <c r="G28" s="332">
        <v>-0.54200000000000004</v>
      </c>
      <c r="H28" s="332">
        <v>-0.45669999999999999</v>
      </c>
      <c r="I28" s="326">
        <v>-0.34470000000000001</v>
      </c>
      <c r="J28" s="326">
        <v>-0.37659999999999999</v>
      </c>
      <c r="K28" s="326">
        <v>-0.2177</v>
      </c>
      <c r="L28" s="326">
        <v>-0.14000000000000001</v>
      </c>
      <c r="M28" s="326">
        <v>-2.6100000000000002E-2</v>
      </c>
      <c r="N28" s="326">
        <v>-4.0899999999999999E-2</v>
      </c>
      <c r="O28" s="326">
        <v>-4.0399999999999998E-2</v>
      </c>
      <c r="P28" s="326">
        <v>-0.15590000000000001</v>
      </c>
      <c r="Q28" s="326">
        <v>-0.15</v>
      </c>
      <c r="R28" s="332">
        <v>0.186</v>
      </c>
      <c r="S28" s="332">
        <v>0.90239999999999998</v>
      </c>
      <c r="T28" s="332">
        <v>-3.4299999999999997E-2</v>
      </c>
      <c r="U28" s="332">
        <v>-0.64400000000000002</v>
      </c>
      <c r="V28" s="332">
        <v>-0.48530000000000001</v>
      </c>
      <c r="W28" s="332">
        <v>-0.39700000000000002</v>
      </c>
      <c r="X28" s="326">
        <v>-0.42499999999999999</v>
      </c>
      <c r="Y28" s="326">
        <v>-0.315</v>
      </c>
      <c r="Z28" s="326">
        <v>-0.45600000000000002</v>
      </c>
      <c r="AA28" s="326">
        <v>-0.42299999999999999</v>
      </c>
      <c r="AB28" s="326"/>
      <c r="AC28" s="326"/>
      <c r="AD28" s="831" t="s">
        <v>234</v>
      </c>
      <c r="AE28" s="818"/>
    </row>
    <row r="29" spans="1:34" ht="1.5" customHeight="1">
      <c r="A29" s="839"/>
      <c r="B29" s="798"/>
      <c r="C29" s="816"/>
      <c r="D29" s="835"/>
      <c r="E29" s="220" t="s">
        <v>41</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832"/>
      <c r="AE29" s="819"/>
    </row>
    <row r="30" spans="1:34" ht="57" customHeight="1">
      <c r="A30" s="839"/>
      <c r="B30" s="798"/>
      <c r="C30" s="816"/>
      <c r="D30" s="835"/>
      <c r="E30" s="218" t="s">
        <v>57</v>
      </c>
      <c r="F30" s="212"/>
      <c r="G30" s="212"/>
      <c r="H30" s="212"/>
      <c r="I30" s="212"/>
      <c r="J30" s="212"/>
      <c r="K30" s="212"/>
      <c r="L30" s="212"/>
      <c r="M30" s="205"/>
      <c r="N30" s="205"/>
      <c r="O30" s="205"/>
      <c r="P30" s="212"/>
      <c r="Q30" s="212"/>
      <c r="R30" s="205"/>
      <c r="S30" s="205"/>
      <c r="T30" s="205"/>
      <c r="U30" s="335"/>
      <c r="V30" s="335"/>
      <c r="W30" s="335"/>
      <c r="X30" s="335"/>
      <c r="Y30" s="212"/>
      <c r="Z30" s="212"/>
      <c r="AA30" s="212"/>
      <c r="AB30" s="238"/>
      <c r="AC30" s="208"/>
      <c r="AD30" s="833"/>
      <c r="AE30" s="820"/>
    </row>
    <row r="31" spans="1:34" ht="53.25" customHeight="1">
      <c r="A31" s="834">
        <v>3.2</v>
      </c>
      <c r="B31" s="798" t="s">
        <v>153</v>
      </c>
      <c r="C31" s="816" t="s">
        <v>61</v>
      </c>
      <c r="D31" s="835" t="s">
        <v>12</v>
      </c>
      <c r="E31" s="220" t="s">
        <v>65</v>
      </c>
      <c r="F31" s="326">
        <v>-7.4999999999999997E-3</v>
      </c>
      <c r="G31" s="326">
        <v>-5.0200000000000002E-2</v>
      </c>
      <c r="H31" s="326">
        <v>-7.8200000000000006E-2</v>
      </c>
      <c r="I31" s="326">
        <v>-7.4499999999999997E-2</v>
      </c>
      <c r="J31" s="326">
        <v>-7.0699999999999999E-2</v>
      </c>
      <c r="K31" s="326">
        <v>-4.36E-2</v>
      </c>
      <c r="L31" s="326">
        <v>-2.1899999999999999E-2</v>
      </c>
      <c r="M31" s="326">
        <v>-5.8999999999999999E-3</v>
      </c>
      <c r="N31" s="326">
        <v>-1.17E-2</v>
      </c>
      <c r="O31" s="326">
        <v>-1.1299999999999999E-2</v>
      </c>
      <c r="P31" s="326">
        <v>-2.7199999999999998E-2</v>
      </c>
      <c r="Q31" s="326">
        <v>2.9700000000000001E-2</v>
      </c>
      <c r="R31" s="326">
        <v>9.4999999999999998E-3</v>
      </c>
      <c r="S31" s="326">
        <v>3.2800000000000003E-2</v>
      </c>
      <c r="T31" s="326">
        <v>-1.18E-2</v>
      </c>
      <c r="U31" s="326">
        <v>-2.1899999999999999E-2</v>
      </c>
      <c r="V31" s="326">
        <v>-2.6700000000000002E-2</v>
      </c>
      <c r="W31" s="326">
        <v>-6.0999999999999999E-2</v>
      </c>
      <c r="X31" s="326">
        <v>-8.7999999999999995E-2</v>
      </c>
      <c r="Y31" s="326">
        <v>-7.9899999999999999E-2</v>
      </c>
      <c r="Z31" s="326">
        <v>-0.104</v>
      </c>
      <c r="AA31" s="326">
        <v>-8.7999999999999995E-2</v>
      </c>
      <c r="AB31" s="326"/>
      <c r="AC31" s="326"/>
      <c r="AD31" s="818" t="s">
        <v>235</v>
      </c>
      <c r="AE31" s="818"/>
      <c r="AG31" s="303"/>
      <c r="AH31" s="303"/>
    </row>
    <row r="32" spans="1:34" ht="1.5" customHeight="1">
      <c r="A32" s="834"/>
      <c r="B32" s="798"/>
      <c r="C32" s="816"/>
      <c r="D32" s="835"/>
      <c r="E32" s="220" t="s">
        <v>41</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819"/>
      <c r="AE32" s="819"/>
    </row>
    <row r="33" spans="1:31" ht="53.25" customHeight="1">
      <c r="A33" s="834"/>
      <c r="B33" s="798"/>
      <c r="C33" s="816"/>
      <c r="D33" s="835"/>
      <c r="E33" s="218" t="s">
        <v>57</v>
      </c>
      <c r="F33" s="205"/>
      <c r="G33" s="205"/>
      <c r="H33" s="205"/>
      <c r="I33" s="205"/>
      <c r="J33" s="205"/>
      <c r="K33" s="205"/>
      <c r="L33" s="205"/>
      <c r="M33" s="205"/>
      <c r="N33" s="205"/>
      <c r="O33" s="205"/>
      <c r="P33" s="205"/>
      <c r="Q33" s="205"/>
      <c r="R33" s="205"/>
      <c r="S33" s="205"/>
      <c r="T33" s="205"/>
      <c r="U33" s="205"/>
      <c r="V33" s="205"/>
      <c r="W33" s="205"/>
      <c r="X33" s="205"/>
      <c r="Y33" s="205"/>
      <c r="Z33" s="212"/>
      <c r="AA33" s="205"/>
      <c r="AB33" s="238"/>
      <c r="AC33" s="208"/>
      <c r="AD33" s="820"/>
      <c r="AE33" s="820"/>
    </row>
    <row r="34" spans="1:31" s="107" customFormat="1" ht="57.75" customHeight="1">
      <c r="A34" s="770" t="s">
        <v>160</v>
      </c>
      <c r="B34" s="811"/>
      <c r="C34" s="811"/>
      <c r="D34" s="812"/>
      <c r="E34" s="678"/>
      <c r="F34" s="678"/>
      <c r="G34" s="678"/>
      <c r="H34" s="678"/>
      <c r="I34" s="678"/>
      <c r="J34" s="678"/>
      <c r="K34" s="678"/>
      <c r="L34" s="678"/>
      <c r="M34" s="678"/>
      <c r="N34" s="678"/>
      <c r="O34" s="678"/>
      <c r="P34" s="678"/>
      <c r="Q34" s="678"/>
      <c r="R34" s="678"/>
      <c r="S34" s="678"/>
      <c r="T34" s="678"/>
      <c r="U34" s="678"/>
      <c r="V34" s="678"/>
      <c r="W34" s="678"/>
      <c r="X34" s="678"/>
      <c r="Y34" s="678"/>
      <c r="Z34" s="678"/>
      <c r="AA34" s="678"/>
      <c r="AB34" s="678"/>
      <c r="AC34" s="678"/>
      <c r="AD34" s="678"/>
      <c r="AE34" s="869"/>
    </row>
    <row r="35" spans="1:31" ht="53.25" customHeight="1">
      <c r="A35" s="821">
        <v>4.0999999999999996</v>
      </c>
      <c r="B35" s="836" t="s">
        <v>154</v>
      </c>
      <c r="C35" s="795" t="s">
        <v>62</v>
      </c>
      <c r="D35" s="828" t="s">
        <v>12</v>
      </c>
      <c r="E35" s="219" t="s">
        <v>63</v>
      </c>
      <c r="F35" s="327">
        <v>0.73099999999999998</v>
      </c>
      <c r="G35" s="327">
        <v>0.70699999999999996</v>
      </c>
      <c r="H35" s="328">
        <v>0.76600000000000001</v>
      </c>
      <c r="I35" s="327">
        <v>0.79400000000000004</v>
      </c>
      <c r="J35" s="331">
        <v>0.873</v>
      </c>
      <c r="K35" s="327">
        <v>0.85099999999999998</v>
      </c>
      <c r="L35" s="328">
        <v>0.83320000000000005</v>
      </c>
      <c r="M35" s="328">
        <v>0.80700000000000005</v>
      </c>
      <c r="N35" s="327">
        <v>0.53500000000000003</v>
      </c>
      <c r="O35" s="328">
        <v>0.55600000000000005</v>
      </c>
      <c r="P35" s="328">
        <v>0.59399999999999997</v>
      </c>
      <c r="Q35" s="328">
        <v>0.68379999999999996</v>
      </c>
      <c r="R35" s="327">
        <v>0.58279999999999998</v>
      </c>
      <c r="S35" s="327">
        <v>0.753</v>
      </c>
      <c r="T35" s="328">
        <v>0.79800000000000004</v>
      </c>
      <c r="U35" s="327">
        <v>0.77900000000000003</v>
      </c>
      <c r="V35" s="328">
        <v>0.91900000000000004</v>
      </c>
      <c r="W35" s="327">
        <v>0.85799999999999998</v>
      </c>
      <c r="X35" s="328">
        <v>0.88500000000000001</v>
      </c>
      <c r="Y35" s="328">
        <v>0.88900000000000001</v>
      </c>
      <c r="Z35" s="327">
        <v>0.56000000000000005</v>
      </c>
      <c r="AA35" s="328">
        <v>0.65500000000000003</v>
      </c>
      <c r="AB35" s="328"/>
      <c r="AC35" s="328"/>
      <c r="AD35" s="818" t="s">
        <v>236</v>
      </c>
      <c r="AE35" s="819"/>
    </row>
    <row r="36" spans="1:31" ht="1.5" customHeight="1">
      <c r="A36" s="822"/>
      <c r="B36" s="837"/>
      <c r="C36" s="783"/>
      <c r="D36" s="829"/>
      <c r="E36" s="219" t="s">
        <v>64</v>
      </c>
      <c r="F36" s="262">
        <v>0.75600000000000001</v>
      </c>
      <c r="G36" s="262">
        <v>0.75600000000000001</v>
      </c>
      <c r="H36" s="262">
        <v>0.75600000000000001</v>
      </c>
      <c r="I36" s="262">
        <v>0.75600000000000001</v>
      </c>
      <c r="J36" s="262">
        <v>0.75600000000000001</v>
      </c>
      <c r="K36" s="262">
        <v>0.75600000000000001</v>
      </c>
      <c r="L36" s="262">
        <v>0.75600000000000001</v>
      </c>
      <c r="M36" s="262">
        <v>0.75600000000000001</v>
      </c>
      <c r="N36" s="262">
        <v>0.75600000000000001</v>
      </c>
      <c r="O36" s="262">
        <v>0.75600000000000001</v>
      </c>
      <c r="P36" s="262">
        <v>0.75600000000000001</v>
      </c>
      <c r="Q36" s="262">
        <v>0.75600000000000001</v>
      </c>
      <c r="R36" s="262">
        <v>0.75600000000000001</v>
      </c>
      <c r="S36" s="262">
        <v>0.75600000000000001</v>
      </c>
      <c r="T36" s="262">
        <v>0.75600000000000001</v>
      </c>
      <c r="U36" s="262">
        <v>0.75600000000000001</v>
      </c>
      <c r="V36" s="262">
        <v>0.75600000000000001</v>
      </c>
      <c r="W36" s="262">
        <v>0.75600000000000001</v>
      </c>
      <c r="X36" s="262">
        <v>0.75600000000000001</v>
      </c>
      <c r="Y36" s="262">
        <v>0.75600000000000001</v>
      </c>
      <c r="Z36" s="262">
        <v>0.75600000000000001</v>
      </c>
      <c r="AA36" s="262">
        <v>0.75600000000000001</v>
      </c>
      <c r="AB36" s="262">
        <v>0.75600000000000001</v>
      </c>
      <c r="AC36" s="262">
        <v>0.75600000000000001</v>
      </c>
      <c r="AD36" s="819"/>
      <c r="AE36" s="819"/>
    </row>
    <row r="37" spans="1:31" ht="53.25" customHeight="1">
      <c r="A37" s="823"/>
      <c r="B37" s="838"/>
      <c r="C37" s="827"/>
      <c r="D37" s="830"/>
      <c r="E37" s="218" t="s">
        <v>57</v>
      </c>
      <c r="F37" s="211"/>
      <c r="G37" s="211"/>
      <c r="H37" s="211"/>
      <c r="I37" s="211"/>
      <c r="J37" s="211"/>
      <c r="K37" s="211"/>
      <c r="L37" s="211"/>
      <c r="M37" s="211"/>
      <c r="N37" s="335"/>
      <c r="O37" s="212"/>
      <c r="P37" s="212"/>
      <c r="Q37" s="214"/>
      <c r="R37" s="335"/>
      <c r="S37" s="205"/>
      <c r="T37" s="205"/>
      <c r="U37" s="205"/>
      <c r="V37" s="205"/>
      <c r="W37" s="205"/>
      <c r="X37" s="205"/>
      <c r="Y37" s="211"/>
      <c r="Z37" s="335"/>
      <c r="AA37" s="212"/>
      <c r="AB37" s="238"/>
      <c r="AC37" s="240"/>
      <c r="AD37" s="820"/>
      <c r="AE37" s="820"/>
    </row>
    <row r="38" spans="1:31" ht="53.25" customHeight="1">
      <c r="A38" s="821">
        <v>4.2</v>
      </c>
      <c r="B38" s="836" t="s">
        <v>155</v>
      </c>
      <c r="C38" s="795" t="s">
        <v>62</v>
      </c>
      <c r="D38" s="828" t="s">
        <v>12</v>
      </c>
      <c r="E38" s="219" t="s">
        <v>63</v>
      </c>
      <c r="F38" s="326">
        <v>0.54800000000000004</v>
      </c>
      <c r="G38" s="326">
        <v>0.73199999999999998</v>
      </c>
      <c r="H38" s="328">
        <v>0.66800000000000004</v>
      </c>
      <c r="I38" s="326">
        <v>0.45700000000000002</v>
      </c>
      <c r="J38" s="331">
        <v>0.76700000000000002</v>
      </c>
      <c r="K38" s="326">
        <v>0.72699999999999998</v>
      </c>
      <c r="L38" s="328">
        <v>0.68500000000000005</v>
      </c>
      <c r="M38" s="328">
        <v>0.75870000000000004</v>
      </c>
      <c r="N38" s="327">
        <v>0.36799999999999999</v>
      </c>
      <c r="O38" s="328">
        <v>0.378</v>
      </c>
      <c r="P38" s="328">
        <v>0.56100000000000005</v>
      </c>
      <c r="Q38" s="328">
        <v>0.74919999999999998</v>
      </c>
      <c r="R38" s="326">
        <v>0.504</v>
      </c>
      <c r="S38" s="326">
        <v>0.622</v>
      </c>
      <c r="T38" s="328">
        <v>0.54600000000000004</v>
      </c>
      <c r="U38" s="326">
        <v>0.32300000000000001</v>
      </c>
      <c r="V38" s="328">
        <v>0.43099999999999999</v>
      </c>
      <c r="W38" s="326">
        <v>0.65900000000000003</v>
      </c>
      <c r="X38" s="328">
        <v>0.67500000000000004</v>
      </c>
      <c r="Y38" s="328">
        <v>0.70599999999999996</v>
      </c>
      <c r="Z38" s="327">
        <v>0.34899999999999998</v>
      </c>
      <c r="AA38" s="328">
        <v>0.52200000000000002</v>
      </c>
      <c r="AB38" s="328"/>
      <c r="AC38" s="328"/>
      <c r="AD38" s="831" t="s">
        <v>259</v>
      </c>
      <c r="AE38" s="818"/>
    </row>
    <row r="39" spans="1:31" ht="1.5" customHeight="1">
      <c r="A39" s="822"/>
      <c r="B39" s="837"/>
      <c r="C39" s="783"/>
      <c r="D39" s="829"/>
      <c r="E39" s="220" t="s">
        <v>64</v>
      </c>
      <c r="F39" s="263">
        <v>0.63</v>
      </c>
      <c r="G39" s="263">
        <v>0.63</v>
      </c>
      <c r="H39" s="263">
        <v>0.63</v>
      </c>
      <c r="I39" s="263">
        <v>0.63</v>
      </c>
      <c r="J39" s="263">
        <v>0.63</v>
      </c>
      <c r="K39" s="263">
        <v>0.63</v>
      </c>
      <c r="L39" s="263">
        <v>0.63</v>
      </c>
      <c r="M39" s="263">
        <v>0.63</v>
      </c>
      <c r="N39" s="263">
        <v>0.63</v>
      </c>
      <c r="O39" s="263">
        <v>0.63</v>
      </c>
      <c r="P39" s="263">
        <v>0.63</v>
      </c>
      <c r="Q39" s="263">
        <v>0.63</v>
      </c>
      <c r="R39" s="263">
        <v>0.63</v>
      </c>
      <c r="S39" s="263">
        <v>0.63</v>
      </c>
      <c r="T39" s="263">
        <v>0.63</v>
      </c>
      <c r="U39" s="263">
        <v>0.63</v>
      </c>
      <c r="V39" s="263">
        <v>0.63</v>
      </c>
      <c r="W39" s="263">
        <v>0.63</v>
      </c>
      <c r="X39" s="263">
        <v>0.63</v>
      </c>
      <c r="Y39" s="263">
        <v>0.63</v>
      </c>
      <c r="Z39" s="263">
        <v>0.63</v>
      </c>
      <c r="AA39" s="263">
        <v>0.63</v>
      </c>
      <c r="AB39" s="263">
        <v>0.63</v>
      </c>
      <c r="AC39" s="263">
        <v>0.63</v>
      </c>
      <c r="AD39" s="832"/>
      <c r="AE39" s="819"/>
    </row>
    <row r="40" spans="1:31" ht="55.5" customHeight="1">
      <c r="A40" s="823"/>
      <c r="B40" s="838"/>
      <c r="C40" s="827"/>
      <c r="D40" s="830"/>
      <c r="E40" s="218" t="s">
        <v>57</v>
      </c>
      <c r="F40" s="214"/>
      <c r="G40" s="211"/>
      <c r="H40" s="211"/>
      <c r="I40" s="212"/>
      <c r="J40" s="211"/>
      <c r="K40" s="211"/>
      <c r="L40" s="211"/>
      <c r="M40" s="212"/>
      <c r="N40" s="212"/>
      <c r="O40" s="212"/>
      <c r="P40" s="214"/>
      <c r="Q40" s="211"/>
      <c r="R40" s="358"/>
      <c r="S40" s="205"/>
      <c r="T40" s="359"/>
      <c r="U40" s="358"/>
      <c r="V40" s="358"/>
      <c r="W40" s="205"/>
      <c r="X40" s="205"/>
      <c r="Y40" s="205"/>
      <c r="Z40" s="212"/>
      <c r="AA40" s="212"/>
      <c r="AB40" s="241"/>
      <c r="AC40" s="240"/>
      <c r="AD40" s="833"/>
      <c r="AE40" s="820"/>
    </row>
    <row r="41" spans="1:31" ht="53.25" customHeight="1">
      <c r="A41" s="821">
        <v>4.3</v>
      </c>
      <c r="B41" s="873" t="s">
        <v>156</v>
      </c>
      <c r="C41" s="795" t="s">
        <v>62</v>
      </c>
      <c r="D41" s="828" t="s">
        <v>12</v>
      </c>
      <c r="E41" s="267" t="s">
        <v>40</v>
      </c>
      <c r="F41" s="329">
        <v>24.25</v>
      </c>
      <c r="G41" s="329">
        <v>22.13</v>
      </c>
      <c r="H41" s="329">
        <v>21.21</v>
      </c>
      <c r="I41" s="329">
        <v>6.48</v>
      </c>
      <c r="J41" s="330">
        <v>16.73</v>
      </c>
      <c r="K41" s="329">
        <v>27.12</v>
      </c>
      <c r="L41" s="329">
        <v>22.52</v>
      </c>
      <c r="M41" s="329">
        <v>27.96</v>
      </c>
      <c r="N41" s="329">
        <v>11.28</v>
      </c>
      <c r="O41" s="329">
        <v>21.65</v>
      </c>
      <c r="P41" s="329">
        <v>22.99</v>
      </c>
      <c r="Q41" s="329">
        <v>21.18</v>
      </c>
      <c r="R41" s="329">
        <v>20.82</v>
      </c>
      <c r="S41" s="329">
        <v>20.16</v>
      </c>
      <c r="T41" s="329">
        <v>20.39</v>
      </c>
      <c r="U41" s="329">
        <v>8.94</v>
      </c>
      <c r="V41" s="329">
        <v>13.49</v>
      </c>
      <c r="W41" s="329">
        <v>25.81</v>
      </c>
      <c r="X41" s="329">
        <v>21.76</v>
      </c>
      <c r="Y41" s="329">
        <v>26.93</v>
      </c>
      <c r="Z41" s="329">
        <v>12.15</v>
      </c>
      <c r="AA41" s="329">
        <v>28.31</v>
      </c>
      <c r="AB41" s="329"/>
      <c r="AC41" s="329"/>
      <c r="AD41" s="831" t="s">
        <v>237</v>
      </c>
      <c r="AE41" s="818"/>
    </row>
    <row r="42" spans="1:31" ht="1.5" customHeight="1">
      <c r="A42" s="822"/>
      <c r="B42" s="837"/>
      <c r="C42" s="783"/>
      <c r="D42" s="829"/>
      <c r="E42" s="256" t="s">
        <v>96</v>
      </c>
      <c r="F42" s="264">
        <v>22.53</v>
      </c>
      <c r="G42" s="264">
        <v>22.53</v>
      </c>
      <c r="H42" s="264">
        <v>22.53</v>
      </c>
      <c r="I42" s="264">
        <v>22.53</v>
      </c>
      <c r="J42" s="264">
        <v>22.53</v>
      </c>
      <c r="K42" s="264">
        <v>22.53</v>
      </c>
      <c r="L42" s="264">
        <v>22.53</v>
      </c>
      <c r="M42" s="264">
        <v>22.53</v>
      </c>
      <c r="N42" s="264">
        <v>22.53</v>
      </c>
      <c r="O42" s="264">
        <v>22.53</v>
      </c>
      <c r="P42" s="264">
        <v>22.53</v>
      </c>
      <c r="Q42" s="264">
        <v>22.53</v>
      </c>
      <c r="R42" s="264">
        <v>22.53</v>
      </c>
      <c r="S42" s="264">
        <v>22.53</v>
      </c>
      <c r="T42" s="264">
        <v>22.53</v>
      </c>
      <c r="U42" s="264">
        <v>22.53</v>
      </c>
      <c r="V42" s="264">
        <v>22.53</v>
      </c>
      <c r="W42" s="264">
        <v>22.53</v>
      </c>
      <c r="X42" s="264">
        <v>22.53</v>
      </c>
      <c r="Y42" s="264">
        <v>22.53</v>
      </c>
      <c r="Z42" s="264">
        <v>22.53</v>
      </c>
      <c r="AA42" s="264">
        <v>22.53</v>
      </c>
      <c r="AB42" s="264">
        <v>22.53</v>
      </c>
      <c r="AC42" s="264">
        <v>22.53</v>
      </c>
      <c r="AD42" s="832"/>
      <c r="AE42" s="819"/>
    </row>
    <row r="43" spans="1:31" ht="53.25" customHeight="1">
      <c r="A43" s="823"/>
      <c r="B43" s="838"/>
      <c r="C43" s="827"/>
      <c r="D43" s="830"/>
      <c r="E43" s="255" t="s">
        <v>57</v>
      </c>
      <c r="F43" s="211"/>
      <c r="G43" s="211"/>
      <c r="H43" s="214"/>
      <c r="I43" s="212"/>
      <c r="J43" s="212"/>
      <c r="K43" s="211"/>
      <c r="L43" s="211"/>
      <c r="M43" s="211"/>
      <c r="N43" s="212"/>
      <c r="O43" s="211"/>
      <c r="P43" s="211"/>
      <c r="Q43" s="214"/>
      <c r="R43" s="359"/>
      <c r="S43" s="335"/>
      <c r="T43" s="359"/>
      <c r="U43" s="335"/>
      <c r="V43" s="335"/>
      <c r="W43" s="205"/>
      <c r="X43" s="211"/>
      <c r="Y43" s="211"/>
      <c r="Z43" s="212"/>
      <c r="AA43" s="211"/>
      <c r="AB43" s="239"/>
      <c r="AC43" s="240"/>
      <c r="AD43" s="833"/>
      <c r="AE43" s="820"/>
    </row>
    <row r="44" spans="1:31" ht="53.25" customHeight="1">
      <c r="A44" s="821">
        <v>4.4000000000000004</v>
      </c>
      <c r="B44" s="824" t="s">
        <v>157</v>
      </c>
      <c r="C44" s="795" t="s">
        <v>62</v>
      </c>
      <c r="D44" s="828" t="s">
        <v>12</v>
      </c>
      <c r="E44" s="219" t="s">
        <v>63</v>
      </c>
      <c r="F44" s="326">
        <v>0.623</v>
      </c>
      <c r="G44" s="326">
        <v>0.66639999999999999</v>
      </c>
      <c r="H44" s="328">
        <v>0.59299999999999997</v>
      </c>
      <c r="I44" s="326">
        <v>0.52200000000000002</v>
      </c>
      <c r="J44" s="328">
        <v>0.47799999999999998</v>
      </c>
      <c r="K44" s="326">
        <v>0.55400000000000005</v>
      </c>
      <c r="L44" s="328">
        <v>0.58760000000000001</v>
      </c>
      <c r="M44" s="328">
        <v>0.60499999999999998</v>
      </c>
      <c r="N44" s="327">
        <v>0.58199999999999996</v>
      </c>
      <c r="O44" s="328">
        <v>0.72699999999999998</v>
      </c>
      <c r="P44" s="328">
        <v>0.58599999999999997</v>
      </c>
      <c r="Q44" s="328">
        <v>0.59130000000000005</v>
      </c>
      <c r="R44" s="326">
        <v>0.53620000000000001</v>
      </c>
      <c r="S44" s="326">
        <v>0.57699999999999996</v>
      </c>
      <c r="T44" s="328">
        <v>0.56899999999999995</v>
      </c>
      <c r="U44" s="326">
        <v>0.499</v>
      </c>
      <c r="V44" s="328">
        <v>0.45800000000000002</v>
      </c>
      <c r="W44" s="326">
        <v>0.47499999999999998</v>
      </c>
      <c r="X44" s="328">
        <v>0.52400000000000002</v>
      </c>
      <c r="Y44" s="328">
        <v>0.55600000000000005</v>
      </c>
      <c r="Z44" s="327">
        <v>0.54700000000000004</v>
      </c>
      <c r="AA44" s="328">
        <v>0.55800000000000005</v>
      </c>
      <c r="AB44" s="328"/>
      <c r="AC44" s="328"/>
      <c r="AD44" s="831" t="s">
        <v>238</v>
      </c>
      <c r="AE44" s="828"/>
    </row>
    <row r="45" spans="1:31" ht="1.5" customHeight="1">
      <c r="A45" s="822"/>
      <c r="B45" s="825"/>
      <c r="C45" s="783"/>
      <c r="D45" s="829"/>
      <c r="E45" s="220" t="s">
        <v>64</v>
      </c>
      <c r="F45" s="263">
        <v>0.55000000000000004</v>
      </c>
      <c r="G45" s="263">
        <v>0.55000000000000004</v>
      </c>
      <c r="H45" s="263">
        <v>0.55000000000000004</v>
      </c>
      <c r="I45" s="263">
        <v>0.55000000000000004</v>
      </c>
      <c r="J45" s="263">
        <v>0.55000000000000004</v>
      </c>
      <c r="K45" s="263">
        <v>0.55000000000000004</v>
      </c>
      <c r="L45" s="263">
        <v>0.55000000000000004</v>
      </c>
      <c r="M45" s="263">
        <v>0.55000000000000004</v>
      </c>
      <c r="N45" s="263">
        <v>0.55000000000000004</v>
      </c>
      <c r="O45" s="263">
        <v>0.55000000000000004</v>
      </c>
      <c r="P45" s="263">
        <v>0.55000000000000004</v>
      </c>
      <c r="Q45" s="263">
        <v>0.55000000000000004</v>
      </c>
      <c r="R45" s="263">
        <v>0.55000000000000004</v>
      </c>
      <c r="S45" s="263">
        <v>0.55000000000000004</v>
      </c>
      <c r="T45" s="263">
        <v>0.55000000000000004</v>
      </c>
      <c r="U45" s="263">
        <v>0.55000000000000004</v>
      </c>
      <c r="V45" s="263">
        <v>0.55000000000000004</v>
      </c>
      <c r="W45" s="263">
        <v>0.55000000000000004</v>
      </c>
      <c r="X45" s="263">
        <v>0.55000000000000004</v>
      </c>
      <c r="Y45" s="263">
        <v>0.55000000000000004</v>
      </c>
      <c r="Z45" s="263">
        <v>0.55000000000000004</v>
      </c>
      <c r="AA45" s="263">
        <v>0.55000000000000004</v>
      </c>
      <c r="AB45" s="263">
        <v>0.55000000000000004</v>
      </c>
      <c r="AC45" s="263">
        <v>0.55000000000000004</v>
      </c>
      <c r="AD45" s="832"/>
      <c r="AE45" s="829"/>
    </row>
    <row r="46" spans="1:31" ht="53.25" customHeight="1">
      <c r="A46" s="823"/>
      <c r="B46" s="826"/>
      <c r="C46" s="827"/>
      <c r="D46" s="830"/>
      <c r="E46" s="218" t="s">
        <v>57</v>
      </c>
      <c r="F46" s="130"/>
      <c r="G46" s="130"/>
      <c r="H46" s="130"/>
      <c r="I46" s="130"/>
      <c r="J46" s="214"/>
      <c r="K46" s="130"/>
      <c r="L46" s="130"/>
      <c r="M46" s="130"/>
      <c r="N46" s="130"/>
      <c r="O46" s="130"/>
      <c r="P46" s="130"/>
      <c r="Q46" s="130"/>
      <c r="R46" s="130"/>
      <c r="S46" s="130"/>
      <c r="T46" s="130"/>
      <c r="U46" s="359"/>
      <c r="V46" s="359"/>
      <c r="W46" s="359"/>
      <c r="X46" s="130"/>
      <c r="Y46" s="130"/>
      <c r="Z46" s="130"/>
      <c r="AA46" s="130"/>
      <c r="AB46" s="241"/>
      <c r="AC46" s="240"/>
      <c r="AD46" s="833"/>
      <c r="AE46" s="830"/>
    </row>
    <row r="47" spans="1:31" ht="53.25" customHeight="1">
      <c r="A47" s="834">
        <v>4.5</v>
      </c>
      <c r="B47" s="798" t="s">
        <v>99</v>
      </c>
      <c r="C47" s="816" t="s">
        <v>85</v>
      </c>
      <c r="D47" s="835" t="s">
        <v>12</v>
      </c>
      <c r="E47" s="220" t="s">
        <v>65</v>
      </c>
      <c r="F47" s="326">
        <v>4.0000000000000001E-3</v>
      </c>
      <c r="G47" s="326">
        <v>9.9400000000000002E-2</v>
      </c>
      <c r="H47" s="326">
        <v>0.111</v>
      </c>
      <c r="I47" s="326">
        <v>0.1431</v>
      </c>
      <c r="J47" s="326">
        <v>0.14149999999999999</v>
      </c>
      <c r="K47" s="326">
        <v>0.1157</v>
      </c>
      <c r="L47" s="326">
        <v>0.1368</v>
      </c>
      <c r="M47" s="326">
        <v>0.12889999999999999</v>
      </c>
      <c r="N47" s="327">
        <v>0.1163</v>
      </c>
      <c r="O47" s="326">
        <v>0.11799999999999999</v>
      </c>
      <c r="P47" s="326">
        <v>0.11310000000000001</v>
      </c>
      <c r="Q47" s="323">
        <v>0.10100000000000001</v>
      </c>
      <c r="R47" s="326">
        <v>-0.14410000000000001</v>
      </c>
      <c r="S47" s="326">
        <v>-8.5699999999999998E-2</v>
      </c>
      <c r="T47" s="326">
        <v>-5.3199999999999997E-2</v>
      </c>
      <c r="U47" s="326">
        <v>-4.3499999999999997E-2</v>
      </c>
      <c r="V47" s="326">
        <v>1.4E-3</v>
      </c>
      <c r="W47" s="326">
        <v>-6.0000000000000001E-3</v>
      </c>
      <c r="X47" s="326">
        <v>6.0000000000000001E-3</v>
      </c>
      <c r="Y47" s="326">
        <v>5.0000000000000001E-3</v>
      </c>
      <c r="Z47" s="327">
        <v>2E-3</v>
      </c>
      <c r="AA47" s="326">
        <v>1.4E-2</v>
      </c>
      <c r="AB47" s="326"/>
      <c r="AC47" s="323"/>
      <c r="AD47" s="818" t="s">
        <v>239</v>
      </c>
      <c r="AE47" s="818"/>
    </row>
    <row r="48" spans="1:31" ht="1.5" customHeight="1">
      <c r="A48" s="834"/>
      <c r="B48" s="798"/>
      <c r="C48" s="816"/>
      <c r="D48" s="835"/>
      <c r="E48" s="220" t="s">
        <v>77</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819"/>
      <c r="AE48" s="819"/>
    </row>
    <row r="49" spans="1:245" ht="1.5" customHeight="1">
      <c r="A49" s="834"/>
      <c r="B49" s="798"/>
      <c r="C49" s="816"/>
      <c r="D49" s="835"/>
      <c r="E49" s="220" t="s">
        <v>41</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819"/>
      <c r="AE49" s="819"/>
    </row>
    <row r="50" spans="1:245" ht="1.5" customHeight="1">
      <c r="A50" s="834"/>
      <c r="B50" s="798"/>
      <c r="C50" s="816"/>
      <c r="D50" s="835"/>
      <c r="E50" s="220" t="s">
        <v>78</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819"/>
      <c r="AE50" s="819"/>
    </row>
    <row r="51" spans="1:245" ht="53.25" customHeight="1">
      <c r="A51" s="834"/>
      <c r="B51" s="798"/>
      <c r="C51" s="816"/>
      <c r="D51" s="835"/>
      <c r="E51" s="218" t="s">
        <v>57</v>
      </c>
      <c r="F51" s="205"/>
      <c r="G51" s="280"/>
      <c r="H51" s="212"/>
      <c r="I51" s="212"/>
      <c r="J51" s="212"/>
      <c r="K51" s="212"/>
      <c r="L51" s="212"/>
      <c r="M51" s="212"/>
      <c r="N51" s="212"/>
      <c r="O51" s="212"/>
      <c r="P51" s="212"/>
      <c r="Q51" s="212"/>
      <c r="R51" s="212"/>
      <c r="S51" s="280"/>
      <c r="T51" s="280"/>
      <c r="U51" s="130"/>
      <c r="V51" s="130"/>
      <c r="W51" s="130"/>
      <c r="X51" s="130"/>
      <c r="Y51" s="205"/>
      <c r="Z51" s="205"/>
      <c r="AA51" s="205"/>
      <c r="AB51" s="238"/>
      <c r="AC51" s="208"/>
      <c r="AD51" s="820"/>
      <c r="AE51" s="820"/>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2"/>
    </row>
    <row r="71" spans="6:21">
      <c r="F71" s="140"/>
      <c r="G71" s="140"/>
      <c r="R71" s="140"/>
      <c r="S71" s="140"/>
    </row>
    <row r="72" spans="6:21">
      <c r="F72" s="140"/>
      <c r="G72" s="140"/>
      <c r="R72" s="140"/>
      <c r="S72" s="140"/>
    </row>
    <row r="73" spans="6:21">
      <c r="F73" s="140"/>
      <c r="G73" s="140"/>
      <c r="R73" s="140"/>
      <c r="S73" s="140"/>
      <c r="U73" s="194"/>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7"/>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7:AE10"/>
    <mergeCell ref="A7:A10"/>
    <mergeCell ref="B7:B10"/>
    <mergeCell ref="C7:C10"/>
    <mergeCell ref="D7:D10"/>
    <mergeCell ref="AD7:AD10"/>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D1:AD2"/>
    <mergeCell ref="AE1:AE2"/>
    <mergeCell ref="B4:B6"/>
    <mergeCell ref="C4:C6"/>
    <mergeCell ref="D4:D6"/>
    <mergeCell ref="AD4:AD6"/>
    <mergeCell ref="AE4:AE6"/>
    <mergeCell ref="R1:AC1"/>
    <mergeCell ref="A3:AE3"/>
    <mergeCell ref="A1:A2"/>
    <mergeCell ref="B1:B2"/>
    <mergeCell ref="C1:C2"/>
    <mergeCell ref="D1:D2"/>
    <mergeCell ref="F1:Q1"/>
    <mergeCell ref="AE12:AE15"/>
    <mergeCell ref="A16:A19"/>
    <mergeCell ref="B16:B19"/>
    <mergeCell ref="C16:C19"/>
    <mergeCell ref="D16:D19"/>
    <mergeCell ref="AD16:AD19"/>
    <mergeCell ref="AE16:AE19"/>
    <mergeCell ref="A20:A22"/>
    <mergeCell ref="B20:B22"/>
    <mergeCell ref="C20:C22"/>
    <mergeCell ref="D20:D22"/>
    <mergeCell ref="AD20:AD22"/>
    <mergeCell ref="AE24:AE26"/>
    <mergeCell ref="AE28:AE30"/>
    <mergeCell ref="A24:A26"/>
    <mergeCell ref="B24:B26"/>
    <mergeCell ref="C24:C26"/>
    <mergeCell ref="D24:D26"/>
    <mergeCell ref="AD24:AD26"/>
    <mergeCell ref="AE31:AE33"/>
    <mergeCell ref="A28:A30"/>
    <mergeCell ref="B28:B30"/>
    <mergeCell ref="C28:C30"/>
    <mergeCell ref="D28:D30"/>
    <mergeCell ref="AD28:AD30"/>
    <mergeCell ref="A31:A33"/>
    <mergeCell ref="B31:B33"/>
    <mergeCell ref="C31:C33"/>
    <mergeCell ref="D31:D33"/>
    <mergeCell ref="AD31:AD33"/>
    <mergeCell ref="AE35:AE37"/>
    <mergeCell ref="A38:A40"/>
    <mergeCell ref="B38:B40"/>
    <mergeCell ref="C38:C40"/>
    <mergeCell ref="D38:D40"/>
    <mergeCell ref="AD38:AD40"/>
    <mergeCell ref="AE38:AE40"/>
    <mergeCell ref="A35:A37"/>
    <mergeCell ref="B35:B37"/>
    <mergeCell ref="C35:C37"/>
    <mergeCell ref="D35:D37"/>
    <mergeCell ref="AD35:AD37"/>
    <mergeCell ref="AE47:AE51"/>
    <mergeCell ref="A44:A46"/>
    <mergeCell ref="B44:B46"/>
    <mergeCell ref="C44:C46"/>
    <mergeCell ref="D44:D46"/>
    <mergeCell ref="AD44:AD46"/>
    <mergeCell ref="AE44:AE46"/>
    <mergeCell ref="A47:A51"/>
    <mergeCell ref="B47:B51"/>
    <mergeCell ref="C47:C51"/>
    <mergeCell ref="D47:D51"/>
    <mergeCell ref="AD47:AD51"/>
  </mergeCells>
  <conditionalFormatting sqref="R1015:R65566">
    <cfRule type="expression" dxfId="1033" priority="729" stopIfTrue="1">
      <formula>OR(R1016="greem",R1016="green ")</formula>
    </cfRule>
    <cfRule type="expression" dxfId="1032" priority="730"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Z24:Z26 AC24:AC26 D24 E22 E51 E30 E33 H46 E37 E46 H21:R21 O46:P46 E40:E43 G20:G22 H21:H22 I20:J22 K21:K22 L20:Q22 F18:F22 K28:K33 N28:N33 O35:Q35 H35 O38:Q38 K35:K51 O44:Q44 J35 J38 J44 L35:M35 L38:M38 L44:M44 J41:R41 F39 J39:L39 N35:N51 P39 F41:F42 D4:Q7 G5:AC5 T12:T14 T16:T19 H37:H44 AC39:AC43 R22:T22 E24:Q26 D12:S19 Q19:Q22 Q28:Q33 Q35:Q51 G42 I42:AB42 J46 W4:W6 R4:AC4 U12:V22 F20:AC20 W21:W22 R24:AC24 R26:AC26 X12:AC19 W12:W14 W16:W19 X20:AD22 AA6:AC7 R6:Z6 E8:AC10">
    <cfRule type="cellIs" dxfId="1031" priority="726" stopIfTrue="1" operator="equal">
      <formula>"green"</formula>
    </cfRule>
    <cfRule type="cellIs" dxfId="1030" priority="727" stopIfTrue="1" operator="equal">
      <formula>"amber"</formula>
    </cfRule>
    <cfRule type="cellIs" dxfId="1029" priority="728" stopIfTrue="1" operator="equal">
      <formula>"red"</formula>
    </cfRule>
  </conditionalFormatting>
  <conditionalFormatting sqref="Z25 AC25 AA35:AC35 AA38:AC38 V35 V47 X35:Y35 AA44:AC44 V38 W25:W26 T35:T36 T38:T39 T44:T45 T19:T22 T24:T26 E35:Q51 X44:Y44 X38:Y38 Y40:Y42 D31:D33 D35:D48 D28:E28 E29:E33 R48:AC50 H15 R39:AC39 D41:Q43 R41:AC42 R32:AC32 K19:K22 H19:H22 Q24:Q26 K25:K26 H24:H26 J36:AC36 I42:AC42 H45:AC45 Q26:AC26 AA40:AA42 AA37:AB37 AC19 AC15 R29:AC29 F6:AB6 Z15 Z19 Y40:AA40 Z43 W19:W22 K15 F22 N15 N19 N25:N26 Q15 Q19 F28:Q33 T47:T50 V44 Y30:AB30 Y51:AB51 I22:AC22 F10:AA10">
    <cfRule type="cellIs" dxfId="1028" priority="723" stopIfTrue="1" operator="equal">
      <formula>"GREEN"</formula>
    </cfRule>
    <cfRule type="cellIs" dxfId="1027" priority="724" stopIfTrue="1" operator="equal">
      <formula>"AMBER"</formula>
    </cfRule>
    <cfRule type="cellIs" dxfId="1026" priority="725" stopIfTrue="1" operator="equal">
      <formula>"RED"</formula>
    </cfRule>
  </conditionalFormatting>
  <conditionalFormatting sqref="F1015:F65566">
    <cfRule type="expression" dxfId="1025" priority="721" stopIfTrue="1">
      <formula>OR(F1016="greem",F1016="green ")</formula>
    </cfRule>
    <cfRule type="expression" dxfId="1024" priority="722" stopIfTrue="1">
      <formula>OR(F1016="amber",F1016="amber ")</formula>
    </cfRule>
  </conditionalFormatting>
  <conditionalFormatting sqref="T10">
    <cfRule type="cellIs" dxfId="1023" priority="13" stopIfTrue="1" operator="equal">
      <formula>"green"</formula>
    </cfRule>
    <cfRule type="cellIs" dxfId="1022" priority="14" stopIfTrue="1" operator="equal">
      <formula>"amber"</formula>
    </cfRule>
    <cfRule type="cellIs" dxfId="1021" priority="15" stopIfTrue="1" operator="equal">
      <formula>"red"</formula>
    </cfRule>
  </conditionalFormatting>
  <conditionalFormatting sqref="U10">
    <cfRule type="cellIs" dxfId="1020" priority="10" stopIfTrue="1" operator="equal">
      <formula>"green"</formula>
    </cfRule>
    <cfRule type="cellIs" dxfId="1019" priority="11" stopIfTrue="1" operator="equal">
      <formula>"amber"</formula>
    </cfRule>
    <cfRule type="cellIs" dxfId="1018" priority="12" stopIfTrue="1" operator="equal">
      <formula>"red"</formula>
    </cfRule>
  </conditionalFormatting>
  <conditionalFormatting sqref="V10">
    <cfRule type="cellIs" dxfId="1017" priority="7" stopIfTrue="1" operator="equal">
      <formula>"green"</formula>
    </cfRule>
    <cfRule type="cellIs" dxfId="1016" priority="8" stopIfTrue="1" operator="equal">
      <formula>"amber"</formula>
    </cfRule>
    <cfRule type="cellIs" dxfId="1015" priority="9" stopIfTrue="1" operator="equal">
      <formula>"red"</formula>
    </cfRule>
  </conditionalFormatting>
  <conditionalFormatting sqref="W10:X10">
    <cfRule type="cellIs" dxfId="1014" priority="4" stopIfTrue="1" operator="equal">
      <formula>"green"</formula>
    </cfRule>
    <cfRule type="cellIs" dxfId="1013" priority="5" stopIfTrue="1" operator="equal">
      <formula>"amber"</formula>
    </cfRule>
    <cfRule type="cellIs" dxfId="1012" priority="6" stopIfTrue="1" operator="equal">
      <formula>"red"</formula>
    </cfRule>
  </conditionalFormatting>
  <conditionalFormatting sqref="Z10">
    <cfRule type="cellIs" dxfId="1011" priority="1" stopIfTrue="1" operator="equal">
      <formula>"green"</formula>
    </cfRule>
    <cfRule type="cellIs" dxfId="1010" priority="2" stopIfTrue="1" operator="equal">
      <formula>"amber"</formula>
    </cfRule>
    <cfRule type="cellIs" dxfId="1009"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xl/worksheets/sheet5.xml><?xml version="1.0" encoding="utf-8"?>
<worksheet xmlns="http://schemas.openxmlformats.org/spreadsheetml/2006/main" xmlns:r="http://schemas.openxmlformats.org/officeDocument/2006/relationships">
  <dimension ref="A1:IK987"/>
  <sheetViews>
    <sheetView zoomScale="65" zoomScaleNormal="65" zoomScaleSheetLayoutView="67" workbookViewId="0">
      <selection activeCell="AD10" sqref="AD10:AD12"/>
    </sheetView>
  </sheetViews>
  <sheetFormatPr defaultRowHeight="12.75"/>
  <cols>
    <col min="1" max="1" width="9.28515625" style="455" customWidth="1"/>
    <col min="2" max="2" width="36.85546875" style="455" customWidth="1"/>
    <col min="3" max="3" width="12.5703125" style="457" customWidth="1"/>
    <col min="4" max="4" width="32.7109375" style="457" customWidth="1"/>
    <col min="5" max="5" width="0.28515625" style="457" customWidth="1"/>
    <col min="6" max="6" width="0.140625" style="456" customWidth="1"/>
    <col min="7" max="17" width="0.140625" style="455" customWidth="1"/>
    <col min="18" max="18" width="8.42578125" style="456" customWidth="1"/>
    <col min="19" max="29" width="10.42578125" style="455" customWidth="1"/>
    <col min="30" max="30" width="41.7109375" style="455" customWidth="1"/>
    <col min="31" max="31" width="64" style="455" customWidth="1"/>
    <col min="32" max="32" width="11.42578125" style="455" customWidth="1"/>
    <col min="33" max="16384" width="9.140625" style="455"/>
  </cols>
  <sheetData>
    <row r="1" spans="1:33" ht="91.5" customHeight="1">
      <c r="A1" s="913" t="s">
        <v>18</v>
      </c>
      <c r="B1" s="913" t="s">
        <v>0</v>
      </c>
      <c r="C1" s="913" t="s">
        <v>7</v>
      </c>
      <c r="D1" s="916" t="s">
        <v>11</v>
      </c>
      <c r="E1" s="530"/>
      <c r="F1" s="898"/>
      <c r="G1" s="899"/>
      <c r="H1" s="899"/>
      <c r="I1" s="899"/>
      <c r="J1" s="899"/>
      <c r="K1" s="899"/>
      <c r="L1" s="899"/>
      <c r="M1" s="899"/>
      <c r="N1" s="899"/>
      <c r="O1" s="899"/>
      <c r="P1" s="899"/>
      <c r="Q1" s="899"/>
      <c r="R1" s="898" t="s">
        <v>1</v>
      </c>
      <c r="S1" s="899"/>
      <c r="T1" s="899"/>
      <c r="U1" s="899"/>
      <c r="V1" s="899"/>
      <c r="W1" s="899"/>
      <c r="X1" s="899"/>
      <c r="Y1" s="899"/>
      <c r="Z1" s="899"/>
      <c r="AA1" s="899"/>
      <c r="AB1" s="899"/>
      <c r="AC1" s="899"/>
      <c r="AD1" s="903" t="s">
        <v>75</v>
      </c>
      <c r="AE1" s="905" t="s">
        <v>231</v>
      </c>
      <c r="AF1" s="527"/>
      <c r="AG1" s="527"/>
    </row>
    <row r="2" spans="1:33" ht="28.5" customHeight="1">
      <c r="A2" s="914"/>
      <c r="B2" s="915"/>
      <c r="C2" s="914"/>
      <c r="D2" s="917"/>
      <c r="E2" s="529" t="s">
        <v>39</v>
      </c>
      <c r="F2" s="528">
        <v>42461</v>
      </c>
      <c r="G2" s="528">
        <v>42491</v>
      </c>
      <c r="H2" s="528">
        <v>42522</v>
      </c>
      <c r="I2" s="528">
        <v>42552</v>
      </c>
      <c r="J2" s="528">
        <v>42583</v>
      </c>
      <c r="K2" s="528">
        <v>42614</v>
      </c>
      <c r="L2" s="528">
        <v>42644</v>
      </c>
      <c r="M2" s="528">
        <v>42675</v>
      </c>
      <c r="N2" s="528">
        <v>42705</v>
      </c>
      <c r="O2" s="528">
        <v>42736</v>
      </c>
      <c r="P2" s="528">
        <v>42767</v>
      </c>
      <c r="Q2" s="528">
        <v>42795</v>
      </c>
      <c r="R2" s="528">
        <v>42826</v>
      </c>
      <c r="S2" s="528">
        <v>42856</v>
      </c>
      <c r="T2" s="528">
        <v>42887</v>
      </c>
      <c r="U2" s="528">
        <v>42917</v>
      </c>
      <c r="V2" s="528">
        <v>42948</v>
      </c>
      <c r="W2" s="528">
        <v>42979</v>
      </c>
      <c r="X2" s="528">
        <v>43009</v>
      </c>
      <c r="Y2" s="528">
        <v>43040</v>
      </c>
      <c r="Z2" s="528">
        <v>43070</v>
      </c>
      <c r="AA2" s="528">
        <v>43101</v>
      </c>
      <c r="AB2" s="528">
        <v>43132</v>
      </c>
      <c r="AC2" s="528">
        <v>43160</v>
      </c>
      <c r="AD2" s="904"/>
      <c r="AE2" s="906"/>
      <c r="AF2" s="527"/>
      <c r="AG2" s="527"/>
    </row>
    <row r="3" spans="1:33" s="526" customFormat="1" ht="57.75" customHeight="1">
      <c r="A3" s="892" t="s">
        <v>230</v>
      </c>
      <c r="B3" s="893"/>
      <c r="C3" s="893"/>
      <c r="D3" s="893"/>
      <c r="E3" s="893"/>
      <c r="F3" s="893"/>
      <c r="G3" s="893"/>
      <c r="H3" s="893"/>
      <c r="I3" s="893"/>
      <c r="J3" s="893"/>
      <c r="K3" s="893"/>
      <c r="L3" s="893"/>
      <c r="M3" s="893"/>
      <c r="N3" s="893"/>
      <c r="O3" s="893"/>
      <c r="P3" s="893"/>
      <c r="Q3" s="893"/>
      <c r="R3" s="893"/>
      <c r="S3" s="893"/>
      <c r="T3" s="893"/>
      <c r="U3" s="893"/>
      <c r="V3" s="496"/>
      <c r="W3" s="496"/>
      <c r="X3" s="496"/>
      <c r="Y3" s="496"/>
      <c r="Z3" s="496"/>
      <c r="AA3" s="496"/>
      <c r="AB3" s="496"/>
      <c r="AC3" s="496"/>
      <c r="AD3" s="495"/>
      <c r="AE3" s="494"/>
    </row>
    <row r="4" spans="1:33" ht="52.5" customHeight="1">
      <c r="A4" s="900">
        <v>1.1000000000000001</v>
      </c>
      <c r="B4" s="789" t="s">
        <v>229</v>
      </c>
      <c r="C4" s="793" t="s">
        <v>228</v>
      </c>
      <c r="D4" s="888" t="s">
        <v>12</v>
      </c>
      <c r="E4" s="524" t="s">
        <v>40</v>
      </c>
      <c r="F4" s="511"/>
      <c r="G4" s="470"/>
      <c r="H4" s="475">
        <v>7</v>
      </c>
      <c r="I4" s="476"/>
      <c r="J4" s="476"/>
      <c r="K4" s="475">
        <v>8</v>
      </c>
      <c r="L4" s="476"/>
      <c r="M4" s="476"/>
      <c r="N4" s="475">
        <v>12</v>
      </c>
      <c r="O4" s="476"/>
      <c r="P4" s="476"/>
      <c r="Q4" s="475">
        <v>14</v>
      </c>
      <c r="R4" s="511"/>
      <c r="S4" s="470"/>
      <c r="T4" s="475">
        <v>14</v>
      </c>
      <c r="U4" s="476"/>
      <c r="V4" s="476"/>
      <c r="W4" s="475">
        <v>9</v>
      </c>
      <c r="X4" s="476"/>
      <c r="Y4" s="476"/>
      <c r="Z4" s="475">
        <v>9</v>
      </c>
      <c r="AA4" s="476"/>
      <c r="AB4" s="476"/>
      <c r="AC4" s="475"/>
      <c r="AD4" s="831" t="s">
        <v>240</v>
      </c>
      <c r="AE4" s="884"/>
    </row>
    <row r="5" spans="1:33" ht="0.75" customHeight="1">
      <c r="A5" s="907"/>
      <c r="B5" s="909"/>
      <c r="C5" s="911"/>
      <c r="D5" s="889"/>
      <c r="E5" s="525" t="s">
        <v>41</v>
      </c>
      <c r="F5" s="470"/>
      <c r="G5" s="470"/>
      <c r="H5" s="467">
        <v>8</v>
      </c>
      <c r="I5" s="466"/>
      <c r="J5" s="466"/>
      <c r="K5" s="467">
        <v>8</v>
      </c>
      <c r="L5" s="466"/>
      <c r="M5" s="466"/>
      <c r="N5" s="467">
        <v>8</v>
      </c>
      <c r="O5" s="466"/>
      <c r="P5" s="466"/>
      <c r="Q5" s="467">
        <v>8</v>
      </c>
      <c r="R5" s="470"/>
      <c r="S5" s="470"/>
      <c r="T5" s="467">
        <v>8</v>
      </c>
      <c r="U5" s="466"/>
      <c r="V5" s="466"/>
      <c r="W5" s="467">
        <v>8</v>
      </c>
      <c r="X5" s="466"/>
      <c r="Y5" s="466"/>
      <c r="Z5" s="467">
        <v>8</v>
      </c>
      <c r="AA5" s="466"/>
      <c r="AB5" s="466"/>
      <c r="AC5" s="467">
        <v>8</v>
      </c>
      <c r="AD5" s="832"/>
      <c r="AE5" s="884"/>
    </row>
    <row r="6" spans="1:33" ht="52.5" customHeight="1">
      <c r="A6" s="908"/>
      <c r="B6" s="910"/>
      <c r="C6" s="912"/>
      <c r="D6" s="890"/>
      <c r="E6" s="524"/>
      <c r="F6" s="470"/>
      <c r="G6" s="470"/>
      <c r="H6" s="523"/>
      <c r="I6" s="466"/>
      <c r="J6" s="466"/>
      <c r="K6" s="517"/>
      <c r="L6" s="466"/>
      <c r="M6" s="466"/>
      <c r="N6" s="517"/>
      <c r="O6" s="466"/>
      <c r="P6" s="466"/>
      <c r="Q6" s="517"/>
      <c r="R6" s="470"/>
      <c r="S6" s="470"/>
      <c r="T6" s="522"/>
      <c r="U6" s="466"/>
      <c r="V6" s="466"/>
      <c r="W6" s="522"/>
      <c r="X6" s="466"/>
      <c r="Y6" s="466"/>
      <c r="Z6" s="517"/>
      <c r="AA6" s="466"/>
      <c r="AB6" s="466"/>
      <c r="AC6" s="473"/>
      <c r="AD6" s="833"/>
      <c r="AE6" s="884"/>
    </row>
    <row r="7" spans="1:33" ht="53.25" customHeight="1">
      <c r="A7" s="900">
        <v>1.2</v>
      </c>
      <c r="B7" s="789" t="s">
        <v>227</v>
      </c>
      <c r="C7" s="792" t="s">
        <v>51</v>
      </c>
      <c r="D7" s="888" t="s">
        <v>12</v>
      </c>
      <c r="E7" s="474" t="s">
        <v>40</v>
      </c>
      <c r="F7" s="520"/>
      <c r="G7" s="520"/>
      <c r="H7" s="518">
        <v>1</v>
      </c>
      <c r="I7" s="476"/>
      <c r="J7" s="476"/>
      <c r="K7" s="518">
        <v>1</v>
      </c>
      <c r="L7" s="476"/>
      <c r="M7" s="476"/>
      <c r="N7" s="518">
        <v>1</v>
      </c>
      <c r="O7" s="476"/>
      <c r="P7" s="476"/>
      <c r="Q7" s="518">
        <v>1</v>
      </c>
      <c r="R7" s="520"/>
      <c r="S7" s="520"/>
      <c r="T7" s="521">
        <v>1</v>
      </c>
      <c r="U7" s="476"/>
      <c r="V7" s="476"/>
      <c r="W7" s="521">
        <v>1</v>
      </c>
      <c r="X7" s="476"/>
      <c r="Y7" s="476"/>
      <c r="Z7" s="518">
        <v>1</v>
      </c>
      <c r="AA7" s="476"/>
      <c r="AB7" s="476"/>
      <c r="AC7" s="518"/>
      <c r="AD7" s="831" t="s">
        <v>241</v>
      </c>
      <c r="AE7" s="884"/>
    </row>
    <row r="8" spans="1:33" ht="1.5" customHeight="1">
      <c r="A8" s="901"/>
      <c r="B8" s="790"/>
      <c r="C8" s="793"/>
      <c r="D8" s="889"/>
      <c r="E8" s="474" t="s">
        <v>41</v>
      </c>
      <c r="F8" s="520"/>
      <c r="G8" s="520"/>
      <c r="H8" s="518">
        <v>0.8</v>
      </c>
      <c r="I8" s="476"/>
      <c r="J8" s="476"/>
      <c r="K8" s="519">
        <v>0.8</v>
      </c>
      <c r="L8" s="476"/>
      <c r="M8" s="476"/>
      <c r="N8" s="518">
        <v>0.8</v>
      </c>
      <c r="O8" s="476"/>
      <c r="P8" s="476"/>
      <c r="Q8" s="518">
        <v>0.8</v>
      </c>
      <c r="R8" s="520"/>
      <c r="S8" s="520"/>
      <c r="T8" s="518">
        <v>0.8</v>
      </c>
      <c r="U8" s="476"/>
      <c r="V8" s="476"/>
      <c r="W8" s="519">
        <v>0.8</v>
      </c>
      <c r="X8" s="476"/>
      <c r="Y8" s="476"/>
      <c r="Z8" s="518">
        <v>0.8</v>
      </c>
      <c r="AA8" s="476"/>
      <c r="AB8" s="476"/>
      <c r="AC8" s="518">
        <v>0.8</v>
      </c>
      <c r="AD8" s="832"/>
      <c r="AE8" s="884"/>
    </row>
    <row r="9" spans="1:33" ht="53.25" customHeight="1">
      <c r="A9" s="902"/>
      <c r="B9" s="791"/>
      <c r="C9" s="794"/>
      <c r="D9" s="890"/>
      <c r="E9" s="474" t="s">
        <v>46</v>
      </c>
      <c r="F9" s="470"/>
      <c r="G9" s="470"/>
      <c r="H9" s="517"/>
      <c r="I9" s="466"/>
      <c r="J9" s="466"/>
      <c r="K9" s="517"/>
      <c r="L9" s="466"/>
      <c r="M9" s="466"/>
      <c r="N9" s="517"/>
      <c r="O9" s="466"/>
      <c r="P9" s="466"/>
      <c r="Q9" s="517"/>
      <c r="R9" s="470"/>
      <c r="S9" s="470"/>
      <c r="T9" s="517"/>
      <c r="U9" s="466"/>
      <c r="V9" s="466"/>
      <c r="W9" s="517"/>
      <c r="X9" s="466"/>
      <c r="Y9" s="466"/>
      <c r="Z9" s="517"/>
      <c r="AA9" s="466"/>
      <c r="AB9" s="466"/>
      <c r="AC9" s="467"/>
      <c r="AD9" s="833"/>
      <c r="AE9" s="884"/>
    </row>
    <row r="10" spans="1:33" ht="53.25" customHeight="1">
      <c r="A10" s="887">
        <v>1.3</v>
      </c>
      <c r="B10" s="798" t="s">
        <v>226</v>
      </c>
      <c r="C10" s="792" t="s">
        <v>225</v>
      </c>
      <c r="D10" s="888" t="s">
        <v>12</v>
      </c>
      <c r="E10" s="474" t="s">
        <v>40</v>
      </c>
      <c r="F10" s="520"/>
      <c r="G10" s="520"/>
      <c r="H10" s="518">
        <v>0.67</v>
      </c>
      <c r="I10" s="476"/>
      <c r="J10" s="476"/>
      <c r="K10" s="518">
        <v>0</v>
      </c>
      <c r="L10" s="476"/>
      <c r="M10" s="476"/>
      <c r="N10" s="518">
        <v>0.67</v>
      </c>
      <c r="O10" s="476"/>
      <c r="P10" s="476"/>
      <c r="Q10" s="518">
        <v>0</v>
      </c>
      <c r="R10" s="520"/>
      <c r="S10" s="520"/>
      <c r="T10" s="518">
        <v>0.5</v>
      </c>
      <c r="U10" s="476"/>
      <c r="V10" s="476"/>
      <c r="W10" s="518">
        <v>1</v>
      </c>
      <c r="X10" s="476"/>
      <c r="Y10" s="476"/>
      <c r="Z10" s="518">
        <v>0.25</v>
      </c>
      <c r="AA10" s="476"/>
      <c r="AB10" s="476"/>
      <c r="AC10" s="518"/>
      <c r="AD10" s="831" t="s">
        <v>264</v>
      </c>
      <c r="AE10" s="884"/>
    </row>
    <row r="11" spans="1:33" ht="1.5" customHeight="1">
      <c r="A11" s="891"/>
      <c r="B11" s="799"/>
      <c r="C11" s="793"/>
      <c r="D11" s="889"/>
      <c r="E11" s="474" t="s">
        <v>41</v>
      </c>
      <c r="F11" s="520"/>
      <c r="G11" s="520"/>
      <c r="H11" s="518">
        <v>0.85</v>
      </c>
      <c r="I11" s="476"/>
      <c r="J11" s="476"/>
      <c r="K11" s="519">
        <v>0.85</v>
      </c>
      <c r="L11" s="476"/>
      <c r="M11" s="476"/>
      <c r="N11" s="518">
        <v>0.85</v>
      </c>
      <c r="O11" s="476"/>
      <c r="P11" s="476"/>
      <c r="Q11" s="518">
        <v>0.85</v>
      </c>
      <c r="R11" s="520"/>
      <c r="S11" s="520"/>
      <c r="T11" s="518">
        <v>0.85</v>
      </c>
      <c r="U11" s="476"/>
      <c r="V11" s="476"/>
      <c r="W11" s="519">
        <v>0.85</v>
      </c>
      <c r="X11" s="476"/>
      <c r="Y11" s="476"/>
      <c r="Z11" s="518">
        <v>0.85</v>
      </c>
      <c r="AA11" s="476"/>
      <c r="AB11" s="476"/>
      <c r="AC11" s="518">
        <v>0.85</v>
      </c>
      <c r="AD11" s="832"/>
      <c r="AE11" s="884"/>
    </row>
    <row r="12" spans="1:33" ht="61.5" customHeight="1">
      <c r="A12" s="891"/>
      <c r="B12" s="799"/>
      <c r="C12" s="794"/>
      <c r="D12" s="890"/>
      <c r="E12" s="474" t="s">
        <v>46</v>
      </c>
      <c r="F12" s="470"/>
      <c r="G12" s="470"/>
      <c r="H12" s="471"/>
      <c r="I12" s="466"/>
      <c r="J12" s="466"/>
      <c r="K12" s="471"/>
      <c r="L12" s="466"/>
      <c r="M12" s="466"/>
      <c r="N12" s="471"/>
      <c r="O12" s="466"/>
      <c r="P12" s="466"/>
      <c r="Q12" s="471"/>
      <c r="R12" s="470"/>
      <c r="S12" s="470"/>
      <c r="T12" s="471"/>
      <c r="U12" s="466"/>
      <c r="V12" s="466"/>
      <c r="W12" s="517"/>
      <c r="X12" s="466"/>
      <c r="Y12" s="466"/>
      <c r="Z12" s="471"/>
      <c r="AA12" s="466"/>
      <c r="AB12" s="466"/>
      <c r="AC12" s="467"/>
      <c r="AD12" s="833"/>
      <c r="AE12" s="884"/>
    </row>
    <row r="13" spans="1:33" s="477" customFormat="1" ht="57.75" customHeight="1">
      <c r="A13" s="892" t="s">
        <v>224</v>
      </c>
      <c r="B13" s="893"/>
      <c r="C13" s="893"/>
      <c r="D13" s="893"/>
      <c r="E13" s="893"/>
      <c r="F13" s="893"/>
      <c r="G13" s="893"/>
      <c r="H13" s="893"/>
      <c r="I13" s="893"/>
      <c r="J13" s="893"/>
      <c r="K13" s="893"/>
      <c r="L13" s="893"/>
      <c r="M13" s="893"/>
      <c r="N13" s="893"/>
      <c r="O13" s="893"/>
      <c r="P13" s="893"/>
      <c r="Q13" s="893"/>
      <c r="R13" s="893"/>
      <c r="S13" s="893"/>
      <c r="T13" s="893"/>
      <c r="U13" s="893"/>
      <c r="V13" s="496"/>
      <c r="W13" s="496"/>
      <c r="X13" s="496"/>
      <c r="Y13" s="496"/>
      <c r="Z13" s="496"/>
      <c r="AA13" s="496"/>
      <c r="AB13" s="496"/>
      <c r="AC13" s="496"/>
      <c r="AD13" s="495"/>
      <c r="AE13" s="494"/>
    </row>
    <row r="14" spans="1:33" ht="26.25" customHeight="1">
      <c r="A14" s="887">
        <v>2.1</v>
      </c>
      <c r="B14" s="798" t="s">
        <v>223</v>
      </c>
      <c r="C14" s="800" t="s">
        <v>53</v>
      </c>
      <c r="D14" s="888" t="s">
        <v>12</v>
      </c>
      <c r="E14" s="508" t="s">
        <v>40</v>
      </c>
      <c r="F14" s="513"/>
      <c r="G14" s="497"/>
      <c r="H14" s="516">
        <f>(H15-H16)/H16</f>
        <v>0.12732727272727273</v>
      </c>
      <c r="I14" s="497"/>
      <c r="J14" s="497"/>
      <c r="K14" s="515">
        <f>(K15-K16)/K16</f>
        <v>0.31711136363636366</v>
      </c>
      <c r="L14" s="497"/>
      <c r="M14" s="497"/>
      <c r="N14" s="515">
        <f>(N15-N16)/N16</f>
        <v>0.30016666666666669</v>
      </c>
      <c r="O14" s="497"/>
      <c r="P14" s="497"/>
      <c r="Q14" s="515">
        <f>(Q15-Q16)/Q16</f>
        <v>0.40626931818181816</v>
      </c>
      <c r="R14" s="514"/>
      <c r="S14" s="514"/>
      <c r="T14" s="515">
        <f>(T15-T16)/T16</f>
        <v>0.18531600000000001</v>
      </c>
      <c r="U14" s="514"/>
      <c r="V14" s="514"/>
      <c r="W14" s="515">
        <f>(W15-(SUM(T16+W16)))/(SUM(T16+W16))</f>
        <v>0.11847199999999999</v>
      </c>
      <c r="X14" s="514"/>
      <c r="Y14" s="514"/>
      <c r="Z14" s="532">
        <f>SUM(Z15-Z16)/Z16</f>
        <v>0.13491866666666666</v>
      </c>
      <c r="AA14" s="514"/>
      <c r="AB14" s="514"/>
      <c r="AC14" s="504"/>
      <c r="AD14" s="831" t="s">
        <v>265</v>
      </c>
      <c r="AE14" s="884"/>
    </row>
    <row r="15" spans="1:33" ht="15.75" customHeight="1">
      <c r="A15" s="887"/>
      <c r="B15" s="798"/>
      <c r="C15" s="800"/>
      <c r="D15" s="897"/>
      <c r="E15" s="508"/>
      <c r="F15" s="513"/>
      <c r="G15" s="511"/>
      <c r="H15" s="512">
        <v>248012</v>
      </c>
      <c r="I15" s="511"/>
      <c r="J15" s="511"/>
      <c r="K15" s="512">
        <v>579529</v>
      </c>
      <c r="L15" s="511"/>
      <c r="M15" s="511"/>
      <c r="N15" s="512">
        <v>858110</v>
      </c>
      <c r="O15" s="511"/>
      <c r="P15" s="511"/>
      <c r="Q15" s="512">
        <v>1237517</v>
      </c>
      <c r="R15" s="509"/>
      <c r="S15" s="509"/>
      <c r="T15" s="510">
        <f>296329</f>
        <v>296329</v>
      </c>
      <c r="U15" s="509"/>
      <c r="V15" s="509"/>
      <c r="W15" s="510">
        <v>559236</v>
      </c>
      <c r="X15" s="509"/>
      <c r="Y15" s="509"/>
      <c r="Z15" s="510">
        <f>291953+W15</f>
        <v>851189</v>
      </c>
      <c r="AA15" s="509"/>
      <c r="AB15" s="509"/>
      <c r="AC15" s="504"/>
      <c r="AD15" s="832"/>
      <c r="AE15" s="884"/>
    </row>
    <row r="16" spans="1:33" ht="0.75" customHeight="1">
      <c r="A16" s="887"/>
      <c r="B16" s="798"/>
      <c r="C16" s="800"/>
      <c r="D16" s="897"/>
      <c r="E16" s="508" t="s">
        <v>221</v>
      </c>
      <c r="F16" s="507"/>
      <c r="G16" s="507"/>
      <c r="H16" s="504">
        <f>880000*0.25</f>
        <v>220000</v>
      </c>
      <c r="I16" s="503"/>
      <c r="J16" s="503"/>
      <c r="K16" s="504">
        <f>880000*0.5</f>
        <v>440000</v>
      </c>
      <c r="L16" s="503"/>
      <c r="M16" s="503"/>
      <c r="N16" s="504">
        <f>880000*0.75</f>
        <v>660000</v>
      </c>
      <c r="O16" s="503"/>
      <c r="P16" s="503"/>
      <c r="Q16" s="502">
        <v>880000</v>
      </c>
      <c r="R16" s="506"/>
      <c r="S16" s="505"/>
      <c r="T16" s="504">
        <v>250000</v>
      </c>
      <c r="U16" s="503"/>
      <c r="V16" s="503"/>
      <c r="W16" s="504">
        <v>250000</v>
      </c>
      <c r="X16" s="503"/>
      <c r="Y16" s="503"/>
      <c r="Z16" s="504">
        <v>750000</v>
      </c>
      <c r="AA16" s="503"/>
      <c r="AB16" s="503"/>
      <c r="AC16" s="504">
        <v>250000</v>
      </c>
      <c r="AD16" s="832"/>
      <c r="AE16" s="884"/>
    </row>
    <row r="17" spans="1:245" ht="0.75" customHeight="1">
      <c r="A17" s="891"/>
      <c r="B17" s="799"/>
      <c r="C17" s="801"/>
      <c r="D17" s="889"/>
      <c r="E17" s="481" t="s">
        <v>220</v>
      </c>
      <c r="F17" s="470"/>
      <c r="G17" s="470"/>
      <c r="H17" s="499">
        <v>0</v>
      </c>
      <c r="I17" s="500"/>
      <c r="J17" s="500"/>
      <c r="K17" s="499">
        <v>0</v>
      </c>
      <c r="L17" s="500"/>
      <c r="M17" s="500"/>
      <c r="N17" s="499">
        <v>0</v>
      </c>
      <c r="O17" s="500"/>
      <c r="P17" s="500"/>
      <c r="Q17" s="499">
        <v>0</v>
      </c>
      <c r="R17" s="501"/>
      <c r="S17" s="501"/>
      <c r="T17" s="499">
        <v>0</v>
      </c>
      <c r="U17" s="500"/>
      <c r="V17" s="500"/>
      <c r="W17" s="499">
        <v>0</v>
      </c>
      <c r="X17" s="500"/>
      <c r="Y17" s="500"/>
      <c r="Z17" s="499">
        <v>0</v>
      </c>
      <c r="AA17" s="500"/>
      <c r="AB17" s="500"/>
      <c r="AC17" s="499">
        <v>0</v>
      </c>
      <c r="AD17" s="832"/>
      <c r="AE17" s="895"/>
    </row>
    <row r="18" spans="1:245" ht="52.5" customHeight="1">
      <c r="A18" s="891"/>
      <c r="B18" s="896"/>
      <c r="C18" s="801"/>
      <c r="D18" s="890"/>
      <c r="E18" s="498"/>
      <c r="F18" s="497"/>
      <c r="G18" s="497"/>
      <c r="H18" s="478"/>
      <c r="I18" s="466"/>
      <c r="J18" s="466"/>
      <c r="K18" s="478"/>
      <c r="L18" s="466"/>
      <c r="M18" s="466"/>
      <c r="N18" s="478"/>
      <c r="O18" s="466"/>
      <c r="P18" s="466"/>
      <c r="Q18" s="478"/>
      <c r="R18" s="470"/>
      <c r="S18" s="470"/>
      <c r="T18" s="478"/>
      <c r="U18" s="466"/>
      <c r="V18" s="466"/>
      <c r="W18" s="478"/>
      <c r="X18" s="466"/>
      <c r="Y18" s="466"/>
      <c r="Z18" s="478"/>
      <c r="AA18" s="466"/>
      <c r="AB18" s="466"/>
      <c r="AC18" s="473"/>
      <c r="AD18" s="833"/>
      <c r="AE18" s="895"/>
    </row>
    <row r="19" spans="1:245" ht="26.25" customHeight="1">
      <c r="A19" s="887">
        <v>2.2000000000000002</v>
      </c>
      <c r="B19" s="894" t="s">
        <v>222</v>
      </c>
      <c r="C19" s="800" t="s">
        <v>53</v>
      </c>
      <c r="D19" s="888" t="s">
        <v>12</v>
      </c>
      <c r="E19" s="508" t="s">
        <v>40</v>
      </c>
      <c r="F19" s="513"/>
      <c r="G19" s="497"/>
      <c r="H19" s="516">
        <f>(H20-H21)/H21</f>
        <v>0.32053333333333334</v>
      </c>
      <c r="I19" s="497"/>
      <c r="J19" s="497"/>
      <c r="K19" s="515">
        <f>(K20-K21)/K21</f>
        <v>-7.4899999999999994E-2</v>
      </c>
      <c r="L19" s="497"/>
      <c r="M19" s="497"/>
      <c r="N19" s="515">
        <f>(N20-N21)/N21</f>
        <v>0.43933333333333335</v>
      </c>
      <c r="O19" s="497"/>
      <c r="P19" s="497"/>
      <c r="Q19" s="515">
        <f>(Q20-Q21)/Q21</f>
        <v>1.1988666666666667</v>
      </c>
      <c r="R19" s="514"/>
      <c r="S19" s="514"/>
      <c r="T19" s="515">
        <f>(T20-T21)/T21</f>
        <v>-0.2074</v>
      </c>
      <c r="U19" s="514"/>
      <c r="V19" s="514"/>
      <c r="W19" s="515">
        <f>(W20-W21)/W21</f>
        <v>-0.39095555555555556</v>
      </c>
      <c r="X19" s="514"/>
      <c r="Y19" s="514"/>
      <c r="Z19" s="532">
        <f>(Z20-Z21)/Z21</f>
        <v>-0.31489629629629629</v>
      </c>
      <c r="AA19" s="514"/>
      <c r="AB19" s="514"/>
      <c r="AC19" s="504"/>
      <c r="AD19" s="831" t="s">
        <v>242</v>
      </c>
      <c r="AE19" s="884"/>
    </row>
    <row r="20" spans="1:245" ht="15.75" customHeight="1">
      <c r="A20" s="887"/>
      <c r="B20" s="798"/>
      <c r="C20" s="800"/>
      <c r="D20" s="897"/>
      <c r="E20" s="508"/>
      <c r="F20" s="513"/>
      <c r="G20" s="511"/>
      <c r="H20" s="512">
        <v>59424</v>
      </c>
      <c r="I20" s="511"/>
      <c r="J20" s="511"/>
      <c r="K20" s="502">
        <f>23835+H20</f>
        <v>83259</v>
      </c>
      <c r="L20" s="511"/>
      <c r="M20" s="511"/>
      <c r="N20" s="502">
        <f>K20+H20+51627</f>
        <v>194310</v>
      </c>
      <c r="O20" s="511"/>
      <c r="P20" s="511"/>
      <c r="Q20" s="502">
        <f>58803+SUM(H20,K20,N20)</f>
        <v>395796</v>
      </c>
      <c r="R20" s="509"/>
      <c r="S20" s="509"/>
      <c r="T20" s="510">
        <v>35667</v>
      </c>
      <c r="U20" s="509"/>
      <c r="V20" s="509"/>
      <c r="W20" s="510">
        <f>19147+T20</f>
        <v>54814</v>
      </c>
      <c r="X20" s="509"/>
      <c r="Y20" s="509"/>
      <c r="Z20" s="510">
        <v>92489</v>
      </c>
      <c r="AA20" s="509"/>
      <c r="AB20" s="509"/>
      <c r="AC20" s="504"/>
      <c r="AD20" s="832"/>
      <c r="AE20" s="884"/>
    </row>
    <row r="21" spans="1:245" ht="0.75" customHeight="1">
      <c r="A21" s="887"/>
      <c r="B21" s="798"/>
      <c r="C21" s="800"/>
      <c r="D21" s="897"/>
      <c r="E21" s="508" t="s">
        <v>221</v>
      </c>
      <c r="F21" s="507"/>
      <c r="G21" s="507"/>
      <c r="H21" s="504">
        <f>180000*0.25</f>
        <v>45000</v>
      </c>
      <c r="I21" s="503"/>
      <c r="J21" s="503"/>
      <c r="K21" s="504">
        <f>180000*0.5</f>
        <v>90000</v>
      </c>
      <c r="L21" s="503"/>
      <c r="M21" s="503"/>
      <c r="N21" s="504">
        <f>180000*0.75</f>
        <v>135000</v>
      </c>
      <c r="O21" s="503"/>
      <c r="P21" s="503"/>
      <c r="Q21" s="502">
        <v>180000</v>
      </c>
      <c r="R21" s="506"/>
      <c r="S21" s="505"/>
      <c r="T21" s="504">
        <f>180000*0.25</f>
        <v>45000</v>
      </c>
      <c r="U21" s="503"/>
      <c r="V21" s="503"/>
      <c r="W21" s="504">
        <f>180000*0.5</f>
        <v>90000</v>
      </c>
      <c r="X21" s="503"/>
      <c r="Y21" s="503"/>
      <c r="Z21" s="504">
        <f>180000*0.75</f>
        <v>135000</v>
      </c>
      <c r="AA21" s="503"/>
      <c r="AB21" s="503"/>
      <c r="AC21" s="502">
        <v>180000</v>
      </c>
      <c r="AD21" s="832"/>
      <c r="AE21" s="884"/>
    </row>
    <row r="22" spans="1:245" ht="0.75" customHeight="1">
      <c r="A22" s="891"/>
      <c r="B22" s="799"/>
      <c r="C22" s="801"/>
      <c r="D22" s="889"/>
      <c r="E22" s="481" t="s">
        <v>220</v>
      </c>
      <c r="F22" s="470"/>
      <c r="G22" s="470"/>
      <c r="H22" s="499">
        <v>0</v>
      </c>
      <c r="I22" s="500"/>
      <c r="J22" s="500"/>
      <c r="K22" s="499">
        <v>0</v>
      </c>
      <c r="L22" s="500"/>
      <c r="M22" s="500"/>
      <c r="N22" s="499">
        <v>0</v>
      </c>
      <c r="O22" s="500"/>
      <c r="P22" s="500"/>
      <c r="Q22" s="499">
        <v>0</v>
      </c>
      <c r="R22" s="501"/>
      <c r="S22" s="501"/>
      <c r="T22" s="499">
        <v>0</v>
      </c>
      <c r="U22" s="500"/>
      <c r="V22" s="500"/>
      <c r="W22" s="499">
        <v>0</v>
      </c>
      <c r="X22" s="500"/>
      <c r="Y22" s="500"/>
      <c r="Z22" s="499">
        <v>0</v>
      </c>
      <c r="AA22" s="500"/>
      <c r="AB22" s="500"/>
      <c r="AC22" s="499">
        <v>0</v>
      </c>
      <c r="AD22" s="832"/>
      <c r="AE22" s="895"/>
    </row>
    <row r="23" spans="1:245" ht="52.5" customHeight="1">
      <c r="A23" s="891"/>
      <c r="B23" s="896"/>
      <c r="C23" s="801"/>
      <c r="D23" s="890"/>
      <c r="E23" s="498"/>
      <c r="F23" s="497"/>
      <c r="G23" s="497"/>
      <c r="H23" s="478"/>
      <c r="I23" s="466"/>
      <c r="J23" s="466"/>
      <c r="K23" s="478"/>
      <c r="L23" s="466"/>
      <c r="M23" s="466"/>
      <c r="N23" s="478"/>
      <c r="O23" s="466"/>
      <c r="P23" s="466"/>
      <c r="Q23" s="478"/>
      <c r="R23" s="470"/>
      <c r="S23" s="470"/>
      <c r="T23" s="468"/>
      <c r="U23" s="466"/>
      <c r="V23" s="466"/>
      <c r="W23" s="468"/>
      <c r="X23" s="466"/>
      <c r="Y23" s="466"/>
      <c r="Z23" s="468"/>
      <c r="AA23" s="466"/>
      <c r="AB23" s="466"/>
      <c r="AC23" s="473"/>
      <c r="AD23" s="833"/>
      <c r="AE23" s="895"/>
    </row>
    <row r="24" spans="1:245" s="477" customFormat="1" ht="57.75" customHeight="1">
      <c r="A24" s="892" t="s">
        <v>219</v>
      </c>
      <c r="B24" s="893"/>
      <c r="C24" s="893"/>
      <c r="D24" s="893"/>
      <c r="E24" s="893"/>
      <c r="F24" s="893"/>
      <c r="G24" s="893"/>
      <c r="H24" s="893"/>
      <c r="I24" s="893"/>
      <c r="J24" s="893"/>
      <c r="K24" s="893"/>
      <c r="L24" s="893"/>
      <c r="M24" s="893"/>
      <c r="N24" s="893"/>
      <c r="O24" s="893"/>
      <c r="P24" s="893"/>
      <c r="Q24" s="893"/>
      <c r="R24" s="893"/>
      <c r="S24" s="893"/>
      <c r="T24" s="893"/>
      <c r="U24" s="893"/>
      <c r="V24" s="496"/>
      <c r="W24" s="496"/>
      <c r="X24" s="496"/>
      <c r="Y24" s="496"/>
      <c r="Z24" s="496"/>
      <c r="AA24" s="496"/>
      <c r="AB24" s="496"/>
      <c r="AC24" s="496"/>
      <c r="AD24" s="495"/>
      <c r="AE24" s="494"/>
    </row>
    <row r="25" spans="1:245" ht="15.75" hidden="1" customHeight="1">
      <c r="A25" s="493"/>
      <c r="B25" s="492"/>
      <c r="C25" s="491"/>
      <c r="D25" s="491"/>
      <c r="E25" s="490"/>
      <c r="F25" s="488"/>
      <c r="G25" s="489"/>
      <c r="H25" s="488" t="e">
        <f>IF(#REF!&gt;100, "N/A", IF(#REF!&gt;=80, "Green", IF(#REF!&gt;=50, "Amber", IF(#REF! &lt;=0, "N/A", "Red" ) ) ) )</f>
        <v>#REF!</v>
      </c>
      <c r="I25" s="488" t="e">
        <f>IF(#REF!&gt;100, "N/A", IF(#REF!&gt;=80, "Green", IF(#REF!&gt;=50, "Amber", IF(#REF! &lt;=0, "N/A", "Red" ) ) ) )</f>
        <v>#REF!</v>
      </c>
      <c r="J25" s="488" t="e">
        <f>IF(#REF!&gt;100, "N/A", IF(#REF!&gt;=80, "Green", IF(#REF!&gt;=50, "Amber", IF(#REF! &lt;=0, "N/A", "Red" ) ) ) )</f>
        <v>#REF!</v>
      </c>
      <c r="K25" s="487"/>
      <c r="L25" s="487"/>
      <c r="M25" s="487"/>
      <c r="N25" s="487"/>
      <c r="O25" s="487"/>
      <c r="P25" s="487"/>
      <c r="Q25" s="487"/>
      <c r="R25" s="488"/>
      <c r="S25" s="489"/>
      <c r="T25" s="488" t="e">
        <f>IF(#REF!&gt;100, "N/A", IF(#REF!&gt;=80, "Green", IF(#REF!&gt;=50, "Amber", IF(#REF! &lt;=0, "N/A", "Red" ) ) ) )</f>
        <v>#REF!</v>
      </c>
      <c r="U25" s="488" t="e">
        <f>IF(#REF!&gt;100, "N/A", IF(#REF!&gt;=80, "Green", IF(#REF!&gt;=50, "Amber", IF(#REF! &lt;=0, "N/A", "Red" ) ) ) )</f>
        <v>#REF!</v>
      </c>
      <c r="V25" s="488" t="e">
        <f>IF(#REF!&gt;100, "N/A", IF(#REF!&gt;=80, "Green", IF(#REF!&gt;=50, "Amber", IF(#REF! &lt;=0, "N/A", "Red" ) ) ) )</f>
        <v>#REF!</v>
      </c>
      <c r="W25" s="487"/>
      <c r="X25" s="487"/>
      <c r="Y25" s="487"/>
      <c r="Z25" s="487"/>
      <c r="AA25" s="487"/>
      <c r="AB25" s="487"/>
      <c r="AC25" s="487"/>
      <c r="AD25" s="486"/>
      <c r="AE25" s="485"/>
    </row>
    <row r="26" spans="1:245" ht="52.5" customHeight="1">
      <c r="A26" s="887">
        <v>3.1</v>
      </c>
      <c r="B26" s="894" t="s">
        <v>218</v>
      </c>
      <c r="C26" s="800" t="s">
        <v>53</v>
      </c>
      <c r="D26" s="888" t="s">
        <v>12</v>
      </c>
      <c r="E26" s="483" t="s">
        <v>40</v>
      </c>
      <c r="F26" s="470"/>
      <c r="G26" s="470"/>
      <c r="H26" s="482">
        <v>0.94</v>
      </c>
      <c r="I26" s="476"/>
      <c r="J26" s="476"/>
      <c r="K26" s="482">
        <v>0.49</v>
      </c>
      <c r="L26" s="476"/>
      <c r="M26" s="476"/>
      <c r="N26" s="482">
        <v>0.9</v>
      </c>
      <c r="O26" s="476"/>
      <c r="P26" s="476"/>
      <c r="Q26" s="482">
        <v>0.81</v>
      </c>
      <c r="R26" s="470"/>
      <c r="S26" s="470"/>
      <c r="T26" s="482">
        <v>0.84</v>
      </c>
      <c r="U26" s="476"/>
      <c r="V26" s="476"/>
      <c r="W26" s="482">
        <v>0.46</v>
      </c>
      <c r="X26" s="476"/>
      <c r="Y26" s="476"/>
      <c r="Z26" s="482">
        <v>0.72</v>
      </c>
      <c r="AA26" s="476"/>
      <c r="AB26" s="476"/>
      <c r="AC26" s="482"/>
      <c r="AD26" s="831" t="s">
        <v>243</v>
      </c>
      <c r="AE26" s="885"/>
    </row>
    <row r="27" spans="1:245" ht="1.5" customHeight="1">
      <c r="A27" s="887"/>
      <c r="B27" s="894"/>
      <c r="C27" s="800"/>
      <c r="D27" s="889"/>
      <c r="E27" s="481" t="s">
        <v>41</v>
      </c>
      <c r="F27" s="466"/>
      <c r="G27" s="466"/>
      <c r="H27" s="480">
        <v>0.75</v>
      </c>
      <c r="I27" s="466"/>
      <c r="J27" s="466"/>
      <c r="K27" s="484">
        <v>0.75</v>
      </c>
      <c r="L27" s="466"/>
      <c r="M27" s="466"/>
      <c r="N27" s="484">
        <v>0.75</v>
      </c>
      <c r="O27" s="466"/>
      <c r="P27" s="466"/>
      <c r="Q27" s="480">
        <v>0.75</v>
      </c>
      <c r="R27" s="466"/>
      <c r="S27" s="466"/>
      <c r="T27" s="484">
        <v>0.75</v>
      </c>
      <c r="U27" s="466"/>
      <c r="V27" s="466"/>
      <c r="W27" s="484">
        <v>0.75</v>
      </c>
      <c r="X27" s="466"/>
      <c r="Y27" s="466"/>
      <c r="Z27" s="484">
        <v>0.75</v>
      </c>
      <c r="AA27" s="466"/>
      <c r="AB27" s="466"/>
      <c r="AC27" s="484">
        <v>0.75</v>
      </c>
      <c r="AD27" s="832"/>
      <c r="AE27" s="886"/>
    </row>
    <row r="28" spans="1:245" ht="52.5" customHeight="1">
      <c r="A28" s="887"/>
      <c r="B28" s="894"/>
      <c r="C28" s="800"/>
      <c r="D28" s="890"/>
      <c r="E28" s="479"/>
      <c r="F28" s="470"/>
      <c r="G28" s="470"/>
      <c r="H28" s="478"/>
      <c r="I28" s="466"/>
      <c r="J28" s="466"/>
      <c r="K28" s="471"/>
      <c r="L28" s="466"/>
      <c r="M28" s="466"/>
      <c r="N28" s="478"/>
      <c r="O28" s="466"/>
      <c r="P28" s="466"/>
      <c r="Q28" s="478"/>
      <c r="R28" s="470"/>
      <c r="S28" s="470"/>
      <c r="T28" s="478"/>
      <c r="U28" s="466"/>
      <c r="V28" s="466"/>
      <c r="W28" s="468"/>
      <c r="X28" s="466"/>
      <c r="Y28" s="466"/>
      <c r="Z28" s="478"/>
      <c r="AA28" s="466"/>
      <c r="AB28" s="466"/>
      <c r="AC28" s="465"/>
      <c r="AD28" s="833"/>
      <c r="AE28" s="886"/>
    </row>
    <row r="29" spans="1:245" ht="52.5" customHeight="1">
      <c r="A29" s="887">
        <v>3.2</v>
      </c>
      <c r="B29" s="798" t="s">
        <v>217</v>
      </c>
      <c r="C29" s="800" t="s">
        <v>53</v>
      </c>
      <c r="D29" s="888" t="s">
        <v>12</v>
      </c>
      <c r="E29" s="483" t="s">
        <v>40</v>
      </c>
      <c r="F29" s="470"/>
      <c r="G29" s="470"/>
      <c r="H29" s="482">
        <v>0.99</v>
      </c>
      <c r="I29" s="476"/>
      <c r="J29" s="476"/>
      <c r="K29" s="482">
        <v>0.76</v>
      </c>
      <c r="L29" s="476"/>
      <c r="M29" s="476"/>
      <c r="N29" s="482">
        <v>0.83</v>
      </c>
      <c r="O29" s="476"/>
      <c r="P29" s="476"/>
      <c r="Q29" s="482">
        <v>0.94</v>
      </c>
      <c r="R29" s="470"/>
      <c r="S29" s="470"/>
      <c r="T29" s="482">
        <v>0.95</v>
      </c>
      <c r="U29" s="476"/>
      <c r="V29" s="476"/>
      <c r="W29" s="482">
        <v>0.6</v>
      </c>
      <c r="X29" s="476"/>
      <c r="Y29" s="476"/>
      <c r="Z29" s="482">
        <v>0.62</v>
      </c>
      <c r="AA29" s="476"/>
      <c r="AB29" s="476"/>
      <c r="AC29" s="482"/>
      <c r="AD29" s="831" t="s">
        <v>244</v>
      </c>
      <c r="AE29" s="885"/>
    </row>
    <row r="30" spans="1:245" s="477" customFormat="1" ht="1.5" customHeight="1">
      <c r="A30" s="886"/>
      <c r="B30" s="886"/>
      <c r="C30" s="886"/>
      <c r="D30" s="889"/>
      <c r="E30" s="481" t="s">
        <v>41</v>
      </c>
      <c r="F30" s="466"/>
      <c r="G30" s="466"/>
      <c r="H30" s="480">
        <v>0.8</v>
      </c>
      <c r="I30" s="466"/>
      <c r="J30" s="466"/>
      <c r="K30" s="480">
        <v>0.8</v>
      </c>
      <c r="L30" s="466"/>
      <c r="M30" s="466"/>
      <c r="N30" s="480">
        <v>0.8</v>
      </c>
      <c r="O30" s="466"/>
      <c r="P30" s="466"/>
      <c r="Q30" s="480">
        <v>0.8</v>
      </c>
      <c r="R30" s="466"/>
      <c r="S30" s="466"/>
      <c r="T30" s="480">
        <v>0.8</v>
      </c>
      <c r="U30" s="466"/>
      <c r="V30" s="466"/>
      <c r="W30" s="480">
        <v>0.8</v>
      </c>
      <c r="X30" s="466"/>
      <c r="Y30" s="466"/>
      <c r="Z30" s="480">
        <v>0.8</v>
      </c>
      <c r="AA30" s="466"/>
      <c r="AB30" s="466"/>
      <c r="AC30" s="480">
        <v>0.8</v>
      </c>
      <c r="AD30" s="832"/>
      <c r="AE30" s="886"/>
      <c r="AF30" s="455"/>
      <c r="AG30" s="455"/>
      <c r="AH30" s="455"/>
      <c r="AI30" s="455"/>
      <c r="AJ30" s="455"/>
      <c r="AK30" s="455"/>
      <c r="AL30" s="455"/>
      <c r="AM30" s="455"/>
      <c r="AN30" s="455"/>
      <c r="AO30" s="455"/>
      <c r="AP30" s="455"/>
      <c r="AQ30" s="455"/>
      <c r="AR30" s="455"/>
      <c r="AS30" s="455"/>
      <c r="AT30" s="455"/>
      <c r="AU30" s="455"/>
      <c r="AV30" s="455"/>
      <c r="AW30" s="455"/>
      <c r="AX30" s="455"/>
      <c r="AY30" s="455"/>
      <c r="AZ30" s="455"/>
      <c r="BA30" s="455"/>
      <c r="BB30" s="455"/>
      <c r="BC30" s="455"/>
      <c r="BD30" s="455"/>
      <c r="BE30" s="455"/>
      <c r="BF30" s="455"/>
      <c r="BG30" s="455"/>
      <c r="BH30" s="455"/>
      <c r="BI30" s="455"/>
      <c r="BJ30" s="455"/>
      <c r="BK30" s="455"/>
      <c r="BL30" s="455"/>
      <c r="BM30" s="455"/>
      <c r="BN30" s="455"/>
      <c r="BO30" s="455"/>
      <c r="BP30" s="455"/>
      <c r="BQ30" s="455"/>
      <c r="BR30" s="455"/>
      <c r="BS30" s="455"/>
      <c r="BT30" s="455"/>
      <c r="BU30" s="455"/>
      <c r="BV30" s="455"/>
      <c r="BW30" s="455"/>
      <c r="BX30" s="455"/>
      <c r="BY30" s="455"/>
      <c r="BZ30" s="455"/>
      <c r="CA30" s="455"/>
      <c r="CB30" s="455"/>
      <c r="CC30" s="455"/>
      <c r="CD30" s="455"/>
      <c r="CE30" s="455"/>
      <c r="CF30" s="455"/>
      <c r="CG30" s="455"/>
      <c r="CH30" s="455"/>
      <c r="CI30" s="455"/>
      <c r="CJ30" s="455"/>
      <c r="CK30" s="455"/>
      <c r="CL30" s="455"/>
      <c r="CM30" s="455"/>
      <c r="CN30" s="455"/>
      <c r="CO30" s="455"/>
      <c r="CP30" s="455"/>
      <c r="CQ30" s="455"/>
      <c r="CR30" s="455"/>
      <c r="CS30" s="455"/>
      <c r="CT30" s="455"/>
      <c r="CU30" s="455"/>
      <c r="CV30" s="455"/>
      <c r="CW30" s="455"/>
      <c r="CX30" s="455"/>
      <c r="CY30" s="455"/>
      <c r="CZ30" s="455"/>
      <c r="DA30" s="455"/>
      <c r="DB30" s="455"/>
      <c r="DC30" s="455"/>
      <c r="DD30" s="455"/>
      <c r="DE30" s="455"/>
      <c r="DF30" s="455"/>
      <c r="DG30" s="455"/>
      <c r="DH30" s="455"/>
      <c r="DI30" s="455"/>
      <c r="DJ30" s="455"/>
      <c r="DK30" s="455"/>
      <c r="DL30" s="455"/>
      <c r="DM30" s="455"/>
      <c r="DN30" s="455"/>
      <c r="DO30" s="455"/>
      <c r="DP30" s="455"/>
      <c r="DQ30" s="455"/>
      <c r="DR30" s="455"/>
      <c r="DS30" s="455"/>
      <c r="DT30" s="455"/>
      <c r="DU30" s="455"/>
      <c r="DV30" s="455"/>
      <c r="DW30" s="455"/>
      <c r="DX30" s="455"/>
      <c r="DY30" s="455"/>
      <c r="DZ30" s="455"/>
      <c r="EA30" s="455"/>
      <c r="EB30" s="455"/>
      <c r="EC30" s="455"/>
      <c r="ED30" s="455"/>
      <c r="EE30" s="455"/>
      <c r="EF30" s="455"/>
      <c r="EG30" s="455"/>
      <c r="EH30" s="455"/>
      <c r="EI30" s="455"/>
      <c r="EJ30" s="455"/>
      <c r="EK30" s="455"/>
      <c r="EL30" s="455"/>
      <c r="EM30" s="455"/>
      <c r="EN30" s="455"/>
      <c r="EO30" s="455"/>
      <c r="EP30" s="455"/>
      <c r="EQ30" s="455"/>
      <c r="ER30" s="455"/>
      <c r="ES30" s="455"/>
      <c r="ET30" s="455"/>
      <c r="EU30" s="455"/>
      <c r="EV30" s="455"/>
      <c r="EW30" s="455"/>
      <c r="EX30" s="455"/>
      <c r="EY30" s="455"/>
      <c r="EZ30" s="455"/>
      <c r="FA30" s="455"/>
      <c r="FB30" s="455"/>
      <c r="FC30" s="455"/>
      <c r="FD30" s="455"/>
      <c r="FE30" s="455"/>
      <c r="FF30" s="455"/>
      <c r="FG30" s="455"/>
      <c r="FH30" s="455"/>
      <c r="FI30" s="455"/>
      <c r="FJ30" s="455"/>
      <c r="FK30" s="455"/>
      <c r="FL30" s="455"/>
      <c r="FM30" s="455"/>
      <c r="FN30" s="455"/>
      <c r="FO30" s="455"/>
      <c r="FP30" s="455"/>
      <c r="FQ30" s="455"/>
      <c r="FR30" s="455"/>
      <c r="FS30" s="455"/>
      <c r="FT30" s="455"/>
      <c r="FU30" s="455"/>
      <c r="FV30" s="455"/>
      <c r="FW30" s="455"/>
      <c r="FX30" s="455"/>
      <c r="FY30" s="455"/>
      <c r="FZ30" s="455"/>
      <c r="GA30" s="455"/>
      <c r="GB30" s="455"/>
      <c r="GC30" s="455"/>
      <c r="GD30" s="455"/>
      <c r="GE30" s="455"/>
      <c r="GF30" s="455"/>
      <c r="GG30" s="455"/>
      <c r="GH30" s="455"/>
      <c r="GI30" s="455"/>
      <c r="GJ30" s="455"/>
      <c r="GK30" s="455"/>
      <c r="GL30" s="455"/>
      <c r="GM30" s="455"/>
      <c r="GN30" s="455"/>
      <c r="GO30" s="455"/>
      <c r="GP30" s="455"/>
      <c r="GQ30" s="455"/>
      <c r="GR30" s="455"/>
      <c r="GS30" s="455"/>
      <c r="GT30" s="455"/>
      <c r="GU30" s="455"/>
      <c r="GV30" s="455"/>
      <c r="GW30" s="455"/>
      <c r="GX30" s="455"/>
      <c r="GY30" s="455"/>
      <c r="GZ30" s="455"/>
      <c r="HA30" s="455"/>
      <c r="HB30" s="455"/>
      <c r="HC30" s="455"/>
      <c r="HD30" s="455"/>
      <c r="HE30" s="455"/>
      <c r="HF30" s="455"/>
      <c r="HG30" s="455"/>
      <c r="HH30" s="455"/>
      <c r="HI30" s="455"/>
      <c r="HJ30" s="455"/>
      <c r="HK30" s="455"/>
      <c r="HL30" s="455"/>
      <c r="HM30" s="455"/>
      <c r="HN30" s="455"/>
      <c r="HO30" s="455"/>
      <c r="HP30" s="455"/>
      <c r="HQ30" s="455"/>
      <c r="HR30" s="455"/>
      <c r="HS30" s="455"/>
      <c r="HT30" s="455"/>
      <c r="HU30" s="455"/>
      <c r="HV30" s="455"/>
      <c r="HW30" s="455"/>
      <c r="HX30" s="455"/>
      <c r="HY30" s="455"/>
      <c r="HZ30" s="455"/>
      <c r="IA30" s="455"/>
      <c r="IB30" s="455"/>
      <c r="IC30" s="455"/>
      <c r="ID30" s="455"/>
      <c r="IE30" s="455"/>
      <c r="IF30" s="455"/>
      <c r="IG30" s="455"/>
      <c r="IH30" s="455"/>
      <c r="II30" s="455"/>
      <c r="IJ30" s="455"/>
      <c r="IK30" s="455"/>
    </row>
    <row r="31" spans="1:245" s="477" customFormat="1" ht="52.5" customHeight="1">
      <c r="A31" s="886"/>
      <c r="B31" s="886"/>
      <c r="C31" s="886"/>
      <c r="D31" s="890"/>
      <c r="E31" s="479"/>
      <c r="F31" s="466"/>
      <c r="G31" s="466"/>
      <c r="H31" s="478"/>
      <c r="I31" s="466"/>
      <c r="J31" s="466"/>
      <c r="K31" s="478"/>
      <c r="L31" s="466"/>
      <c r="M31" s="466"/>
      <c r="N31" s="478"/>
      <c r="O31" s="466"/>
      <c r="P31" s="466"/>
      <c r="Q31" s="478"/>
      <c r="R31" s="466"/>
      <c r="S31" s="466"/>
      <c r="T31" s="478"/>
      <c r="U31" s="466"/>
      <c r="V31" s="466"/>
      <c r="W31" s="468"/>
      <c r="X31" s="466"/>
      <c r="Y31" s="466"/>
      <c r="Z31" s="531"/>
      <c r="AA31" s="466"/>
      <c r="AB31" s="466"/>
      <c r="AC31" s="465"/>
      <c r="AD31" s="833"/>
      <c r="AE31" s="886"/>
      <c r="AF31" s="455"/>
      <c r="AG31" s="455"/>
      <c r="AH31" s="455"/>
      <c r="AI31" s="455"/>
      <c r="AJ31" s="455"/>
      <c r="AK31" s="455"/>
      <c r="AL31" s="455"/>
      <c r="AM31" s="455"/>
      <c r="AN31" s="455"/>
      <c r="AO31" s="455"/>
      <c r="AP31" s="455"/>
      <c r="AQ31" s="455"/>
      <c r="AR31" s="455"/>
      <c r="AS31" s="455"/>
      <c r="AT31" s="455"/>
      <c r="AU31" s="455"/>
      <c r="AV31" s="455"/>
      <c r="AW31" s="455"/>
      <c r="AX31" s="455"/>
      <c r="AY31" s="455"/>
      <c r="AZ31" s="455"/>
      <c r="BA31" s="455"/>
      <c r="BB31" s="455"/>
      <c r="BC31" s="455"/>
      <c r="BD31" s="455"/>
      <c r="BE31" s="455"/>
      <c r="BF31" s="455"/>
      <c r="BG31" s="455"/>
      <c r="BH31" s="455"/>
      <c r="BI31" s="455"/>
      <c r="BJ31" s="455"/>
      <c r="BK31" s="455"/>
      <c r="BL31" s="455"/>
      <c r="BM31" s="455"/>
      <c r="BN31" s="455"/>
      <c r="BO31" s="455"/>
      <c r="BP31" s="455"/>
      <c r="BQ31" s="455"/>
      <c r="BR31" s="455"/>
      <c r="BS31" s="455"/>
      <c r="BT31" s="455"/>
      <c r="BU31" s="455"/>
      <c r="BV31" s="455"/>
      <c r="BW31" s="455"/>
      <c r="BX31" s="455"/>
      <c r="BY31" s="455"/>
      <c r="BZ31" s="455"/>
      <c r="CA31" s="455"/>
      <c r="CB31" s="455"/>
      <c r="CC31" s="455"/>
      <c r="CD31" s="455"/>
      <c r="CE31" s="455"/>
      <c r="CF31" s="455"/>
      <c r="CG31" s="455"/>
      <c r="CH31" s="455"/>
      <c r="CI31" s="455"/>
      <c r="CJ31" s="455"/>
      <c r="CK31" s="455"/>
      <c r="CL31" s="455"/>
      <c r="CM31" s="455"/>
      <c r="CN31" s="455"/>
      <c r="CO31" s="455"/>
      <c r="CP31" s="455"/>
      <c r="CQ31" s="455"/>
      <c r="CR31" s="455"/>
      <c r="CS31" s="455"/>
      <c r="CT31" s="455"/>
      <c r="CU31" s="455"/>
      <c r="CV31" s="455"/>
      <c r="CW31" s="455"/>
      <c r="CX31" s="455"/>
      <c r="CY31" s="455"/>
      <c r="CZ31" s="455"/>
      <c r="DA31" s="455"/>
      <c r="DB31" s="455"/>
      <c r="DC31" s="455"/>
      <c r="DD31" s="455"/>
      <c r="DE31" s="455"/>
      <c r="DF31" s="455"/>
      <c r="DG31" s="455"/>
      <c r="DH31" s="455"/>
      <c r="DI31" s="455"/>
      <c r="DJ31" s="455"/>
      <c r="DK31" s="455"/>
      <c r="DL31" s="455"/>
      <c r="DM31" s="455"/>
      <c r="DN31" s="455"/>
      <c r="DO31" s="455"/>
      <c r="DP31" s="455"/>
      <c r="DQ31" s="455"/>
      <c r="DR31" s="455"/>
      <c r="DS31" s="455"/>
      <c r="DT31" s="455"/>
      <c r="DU31" s="455"/>
      <c r="DV31" s="455"/>
      <c r="DW31" s="455"/>
      <c r="DX31" s="455"/>
      <c r="DY31" s="455"/>
      <c r="DZ31" s="455"/>
      <c r="EA31" s="455"/>
      <c r="EB31" s="455"/>
      <c r="EC31" s="455"/>
      <c r="ED31" s="455"/>
      <c r="EE31" s="455"/>
      <c r="EF31" s="455"/>
      <c r="EG31" s="455"/>
      <c r="EH31" s="455"/>
      <c r="EI31" s="455"/>
      <c r="EJ31" s="455"/>
      <c r="EK31" s="455"/>
      <c r="EL31" s="455"/>
      <c r="EM31" s="455"/>
      <c r="EN31" s="455"/>
      <c r="EO31" s="455"/>
      <c r="EP31" s="455"/>
      <c r="EQ31" s="455"/>
      <c r="ER31" s="455"/>
      <c r="ES31" s="455"/>
      <c r="ET31" s="455"/>
      <c r="EU31" s="455"/>
      <c r="EV31" s="455"/>
      <c r="EW31" s="455"/>
      <c r="EX31" s="455"/>
      <c r="EY31" s="455"/>
      <c r="EZ31" s="455"/>
      <c r="FA31" s="455"/>
      <c r="FB31" s="455"/>
      <c r="FC31" s="455"/>
      <c r="FD31" s="455"/>
      <c r="FE31" s="455"/>
      <c r="FF31" s="455"/>
      <c r="FG31" s="455"/>
      <c r="FH31" s="455"/>
      <c r="FI31" s="455"/>
      <c r="FJ31" s="455"/>
      <c r="FK31" s="455"/>
      <c r="FL31" s="455"/>
      <c r="FM31" s="455"/>
      <c r="FN31" s="455"/>
      <c r="FO31" s="455"/>
      <c r="FP31" s="455"/>
      <c r="FQ31" s="455"/>
      <c r="FR31" s="455"/>
      <c r="FS31" s="455"/>
      <c r="FT31" s="455"/>
      <c r="FU31" s="455"/>
      <c r="FV31" s="455"/>
      <c r="FW31" s="455"/>
      <c r="FX31" s="455"/>
      <c r="FY31" s="455"/>
      <c r="FZ31" s="455"/>
      <c r="GA31" s="455"/>
      <c r="GB31" s="455"/>
      <c r="GC31" s="455"/>
      <c r="GD31" s="455"/>
      <c r="GE31" s="455"/>
      <c r="GF31" s="455"/>
      <c r="GG31" s="455"/>
      <c r="GH31" s="455"/>
      <c r="GI31" s="455"/>
      <c r="GJ31" s="455"/>
      <c r="GK31" s="455"/>
      <c r="GL31" s="455"/>
      <c r="GM31" s="455"/>
      <c r="GN31" s="455"/>
      <c r="GO31" s="455"/>
      <c r="GP31" s="455"/>
      <c r="GQ31" s="455"/>
      <c r="GR31" s="455"/>
      <c r="GS31" s="455"/>
      <c r="GT31" s="455"/>
      <c r="GU31" s="455"/>
      <c r="GV31" s="455"/>
      <c r="GW31" s="455"/>
      <c r="GX31" s="455"/>
      <c r="GY31" s="455"/>
      <c r="GZ31" s="455"/>
      <c r="HA31" s="455"/>
      <c r="HB31" s="455"/>
      <c r="HC31" s="455"/>
      <c r="HD31" s="455"/>
      <c r="HE31" s="455"/>
      <c r="HF31" s="455"/>
      <c r="HG31" s="455"/>
      <c r="HH31" s="455"/>
      <c r="HI31" s="455"/>
      <c r="HJ31" s="455"/>
      <c r="HK31" s="455"/>
      <c r="HL31" s="455"/>
      <c r="HM31" s="455"/>
      <c r="HN31" s="455"/>
      <c r="HO31" s="455"/>
      <c r="HP31" s="455"/>
      <c r="HQ31" s="455"/>
      <c r="HR31" s="455"/>
      <c r="HS31" s="455"/>
      <c r="HT31" s="455"/>
      <c r="HU31" s="455"/>
      <c r="HV31" s="455"/>
      <c r="HW31" s="455"/>
      <c r="HX31" s="455"/>
      <c r="HY31" s="455"/>
      <c r="HZ31" s="455"/>
      <c r="IA31" s="455"/>
      <c r="IB31" s="455"/>
      <c r="IC31" s="455"/>
      <c r="ID31" s="455"/>
      <c r="IE31" s="455"/>
      <c r="IF31" s="455"/>
      <c r="IG31" s="455"/>
      <c r="IH31" s="455"/>
      <c r="II31" s="455"/>
      <c r="IJ31" s="455"/>
      <c r="IK31" s="455"/>
    </row>
    <row r="32" spans="1:245" ht="52.5" customHeight="1">
      <c r="A32" s="887">
        <v>3.3</v>
      </c>
      <c r="B32" s="798" t="s">
        <v>79</v>
      </c>
      <c r="C32" s="800" t="s">
        <v>52</v>
      </c>
      <c r="D32" s="888" t="s">
        <v>12</v>
      </c>
      <c r="E32" s="474" t="s">
        <v>40</v>
      </c>
      <c r="F32" s="470"/>
      <c r="G32" s="470"/>
      <c r="H32" s="475">
        <v>1</v>
      </c>
      <c r="I32" s="476"/>
      <c r="J32" s="476"/>
      <c r="K32" s="475">
        <v>0</v>
      </c>
      <c r="L32" s="476"/>
      <c r="M32" s="476"/>
      <c r="N32" s="475">
        <v>0</v>
      </c>
      <c r="O32" s="476"/>
      <c r="P32" s="476"/>
      <c r="Q32" s="475">
        <v>1</v>
      </c>
      <c r="R32" s="470"/>
      <c r="S32" s="470"/>
      <c r="T32" s="475">
        <v>2</v>
      </c>
      <c r="U32" s="476"/>
      <c r="V32" s="476"/>
      <c r="W32" s="475">
        <v>1</v>
      </c>
      <c r="X32" s="476"/>
      <c r="Y32" s="476"/>
      <c r="Z32" s="475">
        <v>1</v>
      </c>
      <c r="AA32" s="476"/>
      <c r="AB32" s="476"/>
      <c r="AC32" s="475"/>
      <c r="AD32" s="831" t="s">
        <v>245</v>
      </c>
      <c r="AE32" s="884"/>
    </row>
    <row r="33" spans="1:31" ht="1.5" customHeight="1">
      <c r="A33" s="891"/>
      <c r="B33" s="799"/>
      <c r="C33" s="801"/>
      <c r="D33" s="889"/>
      <c r="E33" s="474" t="s">
        <v>41</v>
      </c>
      <c r="F33" s="470"/>
      <c r="G33" s="470"/>
      <c r="H33" s="467">
        <v>2</v>
      </c>
      <c r="I33" s="466"/>
      <c r="J33" s="466"/>
      <c r="K33" s="473">
        <v>2</v>
      </c>
      <c r="L33" s="466"/>
      <c r="M33" s="466"/>
      <c r="N33" s="473">
        <v>2</v>
      </c>
      <c r="O33" s="466"/>
      <c r="P33" s="466"/>
      <c r="Q33" s="473">
        <v>2</v>
      </c>
      <c r="R33" s="470"/>
      <c r="S33" s="470"/>
      <c r="T33" s="467">
        <v>2</v>
      </c>
      <c r="U33" s="466"/>
      <c r="V33" s="466"/>
      <c r="W33" s="473">
        <v>2</v>
      </c>
      <c r="X33" s="466"/>
      <c r="Y33" s="466"/>
      <c r="Z33" s="473">
        <v>2</v>
      </c>
      <c r="AA33" s="466"/>
      <c r="AB33" s="466"/>
      <c r="AC33" s="473">
        <v>2</v>
      </c>
      <c r="AD33" s="832"/>
      <c r="AE33" s="884"/>
    </row>
    <row r="34" spans="1:31" ht="52.5" customHeight="1">
      <c r="A34" s="891"/>
      <c r="B34" s="799"/>
      <c r="C34" s="801"/>
      <c r="D34" s="890"/>
      <c r="E34" s="472" t="s">
        <v>46</v>
      </c>
      <c r="F34" s="470"/>
      <c r="G34" s="470"/>
      <c r="H34" s="471"/>
      <c r="I34" s="466"/>
      <c r="J34" s="466"/>
      <c r="K34" s="471"/>
      <c r="L34" s="466"/>
      <c r="M34" s="466"/>
      <c r="N34" s="471"/>
      <c r="O34" s="466"/>
      <c r="P34" s="466"/>
      <c r="Q34" s="471"/>
      <c r="R34" s="470"/>
      <c r="S34" s="470"/>
      <c r="T34" s="469"/>
      <c r="U34" s="466"/>
      <c r="V34" s="466"/>
      <c r="W34" s="468"/>
      <c r="X34" s="466"/>
      <c r="Y34" s="466"/>
      <c r="Z34" s="471"/>
      <c r="AA34" s="466"/>
      <c r="AB34" s="466"/>
      <c r="AC34" s="465"/>
      <c r="AD34" s="833"/>
      <c r="AE34" s="884"/>
    </row>
    <row r="35" spans="1:31" ht="15" customHeight="1">
      <c r="B35" s="464"/>
      <c r="C35" s="464"/>
      <c r="D35" s="464"/>
      <c r="E35" s="464"/>
      <c r="F35" s="464"/>
      <c r="G35" s="464"/>
      <c r="L35" s="464"/>
      <c r="M35" s="464"/>
      <c r="N35" s="464"/>
      <c r="O35" s="464"/>
      <c r="P35" s="464"/>
      <c r="Q35" s="464"/>
      <c r="R35" s="464"/>
      <c r="S35" s="464"/>
      <c r="X35" s="464"/>
      <c r="Y35" s="464"/>
      <c r="Z35" s="464"/>
      <c r="AA35" s="464"/>
      <c r="AB35" s="464"/>
      <c r="AC35" s="464"/>
    </row>
    <row r="36" spans="1:31" ht="15" customHeight="1">
      <c r="B36" s="464"/>
      <c r="C36" s="464"/>
      <c r="D36" s="464"/>
      <c r="E36" s="464"/>
      <c r="F36" s="464"/>
      <c r="G36" s="464"/>
      <c r="L36" s="464"/>
      <c r="M36" s="464"/>
      <c r="N36" s="464"/>
      <c r="O36" s="464"/>
      <c r="P36" s="464"/>
      <c r="Q36" s="464"/>
      <c r="R36" s="464"/>
      <c r="S36" s="464"/>
      <c r="X36" s="464"/>
      <c r="Y36" s="464"/>
      <c r="Z36" s="464"/>
      <c r="AA36" s="464"/>
      <c r="AB36" s="464"/>
      <c r="AC36" s="464"/>
    </row>
    <row r="37" spans="1:31" ht="15" customHeight="1">
      <c r="B37" s="464"/>
      <c r="C37" s="464"/>
      <c r="D37" s="464"/>
      <c r="E37" s="464"/>
      <c r="F37" s="464"/>
      <c r="G37" s="458"/>
      <c r="L37" s="464"/>
      <c r="M37" s="464"/>
      <c r="N37" s="464"/>
      <c r="O37" s="464"/>
      <c r="P37" s="464"/>
      <c r="Q37" s="464"/>
      <c r="R37" s="464"/>
      <c r="S37" s="464"/>
      <c r="X37" s="464"/>
      <c r="Y37" s="464"/>
      <c r="Z37" s="464"/>
      <c r="AA37" s="464"/>
      <c r="AB37" s="464"/>
      <c r="AC37" s="464"/>
    </row>
    <row r="38" spans="1:31" ht="12.75" customHeight="1">
      <c r="B38" s="464"/>
      <c r="C38" s="464"/>
      <c r="D38" s="464"/>
      <c r="E38" s="464"/>
      <c r="F38" s="464"/>
      <c r="G38" s="464"/>
      <c r="L38" s="464"/>
      <c r="M38" s="464"/>
      <c r="N38" s="464"/>
      <c r="O38" s="464"/>
      <c r="P38" s="464"/>
      <c r="Q38" s="464"/>
      <c r="R38" s="464"/>
      <c r="S38" s="464"/>
      <c r="X38" s="464"/>
      <c r="Y38" s="464"/>
      <c r="Z38" s="464"/>
      <c r="AA38" s="464"/>
      <c r="AB38" s="464"/>
      <c r="AC38" s="464"/>
    </row>
    <row r="39" spans="1:31" ht="15.75">
      <c r="F39" s="459"/>
      <c r="G39" s="458"/>
      <c r="R39" s="459"/>
      <c r="S39" s="458"/>
    </row>
    <row r="40" spans="1:31" ht="15.75">
      <c r="F40" s="459"/>
      <c r="G40" s="458"/>
      <c r="R40" s="459"/>
      <c r="S40" s="458"/>
    </row>
    <row r="41" spans="1:31" ht="15.75">
      <c r="F41" s="459"/>
      <c r="G41" s="458"/>
      <c r="R41" s="459"/>
      <c r="S41" s="458"/>
    </row>
    <row r="42" spans="1:31" ht="15.75">
      <c r="F42" s="459"/>
      <c r="G42" s="458"/>
      <c r="R42" s="459"/>
      <c r="S42" s="458"/>
    </row>
    <row r="43" spans="1:31" ht="15.75">
      <c r="F43" s="459"/>
      <c r="G43" s="458"/>
      <c r="R43" s="459"/>
      <c r="S43" s="458"/>
    </row>
    <row r="44" spans="1:31" ht="15.75">
      <c r="F44" s="459"/>
      <c r="G44" s="458"/>
      <c r="R44" s="459"/>
      <c r="S44" s="458"/>
    </row>
    <row r="45" spans="1:31" ht="15.75">
      <c r="F45" s="459"/>
      <c r="G45" s="458"/>
      <c r="R45" s="459"/>
      <c r="S45" s="458"/>
    </row>
    <row r="46" spans="1:31" ht="15.75">
      <c r="F46" s="459"/>
      <c r="G46" s="458"/>
      <c r="R46" s="459"/>
      <c r="S46" s="458"/>
    </row>
    <row r="47" spans="1:31" ht="15.75">
      <c r="F47" s="459"/>
      <c r="G47" s="458"/>
      <c r="R47" s="459"/>
      <c r="S47" s="458"/>
    </row>
    <row r="48" spans="1:31" ht="15.75">
      <c r="F48" s="459"/>
      <c r="G48" s="458"/>
      <c r="R48" s="459"/>
      <c r="S48" s="458"/>
    </row>
    <row r="49" spans="3:30" ht="15.75">
      <c r="F49" s="459"/>
      <c r="G49" s="458"/>
      <c r="R49" s="459"/>
      <c r="S49" s="458"/>
    </row>
    <row r="50" spans="3:30" ht="15.75">
      <c r="F50" s="459"/>
      <c r="G50" s="458"/>
      <c r="R50" s="459"/>
      <c r="S50" s="458"/>
    </row>
    <row r="51" spans="3:30" ht="15.75">
      <c r="F51" s="459"/>
      <c r="G51" s="458"/>
      <c r="R51" s="459"/>
      <c r="S51" s="458"/>
    </row>
    <row r="52" spans="3:30" ht="15.75">
      <c r="F52" s="459"/>
      <c r="G52" s="458"/>
      <c r="R52" s="459"/>
      <c r="S52" s="458"/>
    </row>
    <row r="53" spans="3:30" ht="15.75">
      <c r="C53" s="455"/>
      <c r="D53" s="455"/>
      <c r="E53" s="455"/>
      <c r="F53" s="459"/>
      <c r="G53" s="458"/>
      <c r="R53" s="459"/>
      <c r="S53" s="458"/>
    </row>
    <row r="54" spans="3:30" ht="15.75">
      <c r="C54" s="455"/>
      <c r="D54" s="455"/>
      <c r="E54" s="455"/>
      <c r="F54" s="459"/>
      <c r="G54" s="458"/>
      <c r="R54" s="459"/>
      <c r="S54" s="458"/>
    </row>
    <row r="55" spans="3:30" ht="15.75">
      <c r="C55" s="455"/>
      <c r="D55" s="455"/>
      <c r="E55" s="455"/>
      <c r="F55" s="459"/>
      <c r="G55" s="458"/>
      <c r="R55" s="459"/>
      <c r="S55" s="458"/>
    </row>
    <row r="56" spans="3:30" ht="15.75">
      <c r="C56" s="455"/>
      <c r="D56" s="455"/>
      <c r="E56" s="455"/>
      <c r="F56" s="459"/>
      <c r="G56" s="458"/>
      <c r="R56" s="459"/>
      <c r="S56" s="458"/>
    </row>
    <row r="57" spans="3:30" ht="15.75">
      <c r="C57" s="455"/>
      <c r="D57" s="455"/>
      <c r="E57" s="455"/>
      <c r="F57" s="459"/>
      <c r="G57" s="458"/>
      <c r="R57" s="459"/>
      <c r="S57" s="458"/>
    </row>
    <row r="58" spans="3:30" ht="15.75">
      <c r="C58" s="455"/>
      <c r="D58" s="455"/>
      <c r="E58" s="455"/>
      <c r="F58" s="459"/>
      <c r="G58" s="458"/>
      <c r="R58" s="459"/>
      <c r="S58" s="458"/>
    </row>
    <row r="59" spans="3:30" ht="15.75">
      <c r="C59" s="455"/>
      <c r="D59" s="455"/>
      <c r="E59" s="455"/>
      <c r="F59" s="459"/>
      <c r="G59" s="458"/>
      <c r="R59" s="459"/>
      <c r="S59" s="458"/>
    </row>
    <row r="60" spans="3:30" ht="15.75">
      <c r="C60" s="455"/>
      <c r="D60" s="455"/>
      <c r="E60" s="455"/>
      <c r="F60" s="459"/>
      <c r="G60" s="458"/>
      <c r="R60" s="459"/>
      <c r="S60" s="458"/>
    </row>
    <row r="61" spans="3:30" ht="15.75">
      <c r="C61" s="455"/>
      <c r="D61" s="455"/>
      <c r="E61" s="455"/>
      <c r="F61" s="459"/>
      <c r="G61" s="458"/>
      <c r="R61" s="459"/>
      <c r="S61" s="458"/>
    </row>
    <row r="62" spans="3:30" ht="15.75">
      <c r="C62" s="455"/>
      <c r="D62" s="455"/>
      <c r="E62" s="455"/>
      <c r="F62" s="459"/>
      <c r="G62" s="458"/>
      <c r="R62" s="459"/>
      <c r="S62" s="458"/>
    </row>
    <row r="63" spans="3:30" ht="15.75">
      <c r="C63" s="455"/>
      <c r="D63" s="455"/>
      <c r="E63" s="455"/>
      <c r="F63" s="459"/>
      <c r="G63" s="458"/>
      <c r="R63" s="459"/>
      <c r="S63" s="458"/>
    </row>
    <row r="64" spans="3:30" ht="15.75">
      <c r="C64" s="455"/>
      <c r="D64" s="455"/>
      <c r="E64" s="455"/>
      <c r="F64" s="459"/>
      <c r="G64" s="458"/>
      <c r="R64" s="459"/>
      <c r="S64" s="458"/>
      <c r="U64" s="463"/>
      <c r="AD64" s="461"/>
    </row>
    <row r="65" spans="3:30" ht="15.75">
      <c r="C65" s="455"/>
      <c r="D65" s="455"/>
      <c r="E65" s="455"/>
      <c r="F65" s="459"/>
      <c r="G65" s="458"/>
      <c r="R65" s="459"/>
      <c r="S65" s="458"/>
    </row>
    <row r="66" spans="3:30" ht="15.75">
      <c r="C66" s="455"/>
      <c r="D66" s="455"/>
      <c r="E66" s="455"/>
      <c r="F66" s="459"/>
      <c r="G66" s="458"/>
      <c r="R66" s="459"/>
      <c r="S66" s="458"/>
    </row>
    <row r="67" spans="3:30" ht="15.75">
      <c r="C67" s="455"/>
      <c r="D67" s="455"/>
      <c r="E67" s="455"/>
      <c r="F67" s="459"/>
      <c r="G67" s="458"/>
      <c r="R67" s="459"/>
      <c r="S67" s="458"/>
      <c r="U67" s="462"/>
      <c r="AD67" s="461"/>
    </row>
    <row r="68" spans="3:30" ht="15.75">
      <c r="C68" s="455"/>
      <c r="D68" s="455"/>
      <c r="E68" s="455"/>
      <c r="F68" s="459"/>
      <c r="G68" s="458"/>
      <c r="R68" s="459"/>
      <c r="S68" s="458"/>
    </row>
    <row r="69" spans="3:30" ht="15.75">
      <c r="C69" s="455"/>
      <c r="D69" s="455"/>
      <c r="E69" s="455"/>
      <c r="F69" s="459"/>
      <c r="G69" s="458"/>
      <c r="R69" s="459"/>
      <c r="S69" s="458"/>
    </row>
    <row r="70" spans="3:30" ht="15.75">
      <c r="C70" s="455"/>
      <c r="D70" s="455"/>
      <c r="E70" s="455"/>
      <c r="F70" s="459"/>
      <c r="G70" s="458"/>
      <c r="R70" s="459"/>
      <c r="S70" s="458"/>
    </row>
    <row r="71" spans="3:30" ht="15.75">
      <c r="C71" s="455"/>
      <c r="D71" s="455"/>
      <c r="E71" s="455"/>
      <c r="F71" s="459"/>
      <c r="G71" s="458"/>
      <c r="R71" s="459"/>
      <c r="S71" s="458"/>
    </row>
    <row r="72" spans="3:30" ht="15.75">
      <c r="C72" s="455"/>
      <c r="D72" s="455"/>
      <c r="E72" s="455"/>
      <c r="F72" s="459"/>
      <c r="G72" s="458"/>
      <c r="R72" s="459"/>
      <c r="S72" s="458"/>
    </row>
    <row r="73" spans="3:30" ht="15.75">
      <c r="C73" s="455"/>
      <c r="D73" s="455"/>
      <c r="E73" s="455"/>
      <c r="F73" s="459"/>
      <c r="G73" s="458"/>
      <c r="R73" s="459"/>
      <c r="S73" s="458"/>
    </row>
    <row r="74" spans="3:30" ht="15.75">
      <c r="C74" s="455"/>
      <c r="D74" s="455"/>
      <c r="E74" s="455"/>
      <c r="F74" s="459"/>
      <c r="G74" s="458"/>
      <c r="R74" s="459"/>
      <c r="S74" s="458"/>
    </row>
    <row r="75" spans="3:30" ht="15.75">
      <c r="C75" s="455"/>
      <c r="D75" s="455"/>
      <c r="E75" s="455"/>
      <c r="F75" s="459"/>
      <c r="G75" s="458"/>
      <c r="R75" s="459"/>
      <c r="S75" s="458"/>
    </row>
    <row r="76" spans="3:30" ht="15.75">
      <c r="C76" s="455"/>
      <c r="D76" s="455"/>
      <c r="E76" s="455"/>
      <c r="F76" s="459"/>
      <c r="G76" s="458"/>
      <c r="R76" s="459"/>
      <c r="S76" s="458"/>
    </row>
    <row r="77" spans="3:30" ht="15.75">
      <c r="C77" s="455"/>
      <c r="D77" s="455"/>
      <c r="E77" s="455"/>
      <c r="F77" s="459"/>
      <c r="G77" s="458"/>
      <c r="R77" s="459"/>
      <c r="S77" s="458"/>
    </row>
    <row r="78" spans="3:30" ht="15.75">
      <c r="C78" s="455"/>
      <c r="D78" s="455"/>
      <c r="E78" s="455"/>
      <c r="F78" s="459"/>
      <c r="G78" s="458"/>
      <c r="R78" s="459"/>
      <c r="S78" s="458"/>
    </row>
    <row r="79" spans="3:30" ht="15.75">
      <c r="C79" s="455"/>
      <c r="D79" s="455"/>
      <c r="E79" s="455"/>
      <c r="F79" s="459"/>
      <c r="G79" s="458"/>
      <c r="R79" s="459"/>
      <c r="S79" s="458"/>
    </row>
    <row r="80" spans="3:30" ht="15.75">
      <c r="C80" s="455"/>
      <c r="D80" s="455"/>
      <c r="E80" s="455"/>
      <c r="F80" s="459"/>
      <c r="G80" s="458"/>
      <c r="R80" s="459"/>
      <c r="S80" s="458"/>
    </row>
    <row r="81" spans="3:30" ht="15.75">
      <c r="C81" s="455"/>
      <c r="D81" s="455"/>
      <c r="E81" s="455"/>
      <c r="F81" s="459"/>
      <c r="G81" s="458"/>
      <c r="R81" s="459"/>
      <c r="S81" s="458"/>
    </row>
    <row r="82" spans="3:30" ht="15.75">
      <c r="C82" s="455"/>
      <c r="D82" s="455"/>
      <c r="E82" s="455"/>
      <c r="F82" s="459"/>
      <c r="G82" s="458"/>
      <c r="R82" s="459"/>
      <c r="S82" s="458"/>
    </row>
    <row r="83" spans="3:30" ht="15.75">
      <c r="C83" s="455"/>
      <c r="D83" s="455"/>
      <c r="E83" s="455"/>
      <c r="F83" s="459"/>
      <c r="G83" s="458"/>
      <c r="R83" s="459"/>
      <c r="S83" s="458"/>
    </row>
    <row r="84" spans="3:30" ht="15.75">
      <c r="C84" s="455"/>
      <c r="D84" s="455"/>
      <c r="E84" s="455"/>
      <c r="F84" s="459"/>
      <c r="G84" s="458"/>
      <c r="R84" s="459"/>
      <c r="S84" s="458"/>
      <c r="AD84" s="460"/>
    </row>
    <row r="85" spans="3:30" ht="15.75">
      <c r="C85" s="455"/>
      <c r="D85" s="455"/>
      <c r="E85" s="455"/>
      <c r="F85" s="459"/>
      <c r="G85" s="458"/>
      <c r="R85" s="459"/>
      <c r="S85" s="458"/>
    </row>
    <row r="86" spans="3:30" ht="15.75">
      <c r="C86" s="455"/>
      <c r="D86" s="455"/>
      <c r="E86" s="455"/>
      <c r="F86" s="459"/>
      <c r="G86" s="458"/>
      <c r="R86" s="459"/>
      <c r="S86" s="458"/>
    </row>
    <row r="87" spans="3:30" ht="15.75">
      <c r="C87" s="455"/>
      <c r="D87" s="455"/>
      <c r="E87" s="455"/>
      <c r="F87" s="459"/>
      <c r="G87" s="458"/>
      <c r="R87" s="459"/>
      <c r="S87" s="458"/>
    </row>
    <row r="88" spans="3:30" ht="15.75">
      <c r="C88" s="455"/>
      <c r="D88" s="455"/>
      <c r="E88" s="455"/>
      <c r="F88" s="459"/>
      <c r="G88" s="458"/>
      <c r="R88" s="459"/>
      <c r="S88" s="458"/>
    </row>
    <row r="89" spans="3:30" ht="15.75">
      <c r="C89" s="455"/>
      <c r="D89" s="455"/>
      <c r="E89" s="455"/>
      <c r="F89" s="459"/>
      <c r="G89" s="458"/>
      <c r="R89" s="459"/>
      <c r="S89" s="458"/>
    </row>
    <row r="90" spans="3:30" ht="15.75">
      <c r="C90" s="455"/>
      <c r="D90" s="455"/>
      <c r="E90" s="455"/>
      <c r="F90" s="459"/>
      <c r="G90" s="458"/>
      <c r="R90" s="459"/>
      <c r="S90" s="458"/>
    </row>
    <row r="91" spans="3:30" ht="15.75">
      <c r="C91" s="455"/>
      <c r="D91" s="455"/>
      <c r="E91" s="455"/>
      <c r="F91" s="459"/>
      <c r="G91" s="458"/>
      <c r="R91" s="459"/>
      <c r="S91" s="458"/>
    </row>
    <row r="92" spans="3:30" ht="15.75">
      <c r="C92" s="455"/>
      <c r="D92" s="455"/>
      <c r="E92" s="455"/>
      <c r="F92" s="459"/>
      <c r="G92" s="458"/>
      <c r="R92" s="459"/>
      <c r="S92" s="458"/>
    </row>
    <row r="93" spans="3:30" ht="15.75">
      <c r="C93" s="455"/>
      <c r="D93" s="455"/>
      <c r="E93" s="455"/>
      <c r="F93" s="459"/>
      <c r="G93" s="458"/>
      <c r="R93" s="459"/>
      <c r="S93" s="458"/>
    </row>
    <row r="94" spans="3:30" ht="15.75">
      <c r="C94" s="455"/>
      <c r="D94" s="455"/>
      <c r="E94" s="455"/>
      <c r="F94" s="459"/>
      <c r="G94" s="458"/>
      <c r="R94" s="459"/>
      <c r="S94" s="458"/>
    </row>
    <row r="95" spans="3:30" ht="15.75">
      <c r="C95" s="455"/>
      <c r="D95" s="455"/>
      <c r="E95" s="455"/>
      <c r="F95" s="459"/>
      <c r="G95" s="458"/>
      <c r="R95" s="459"/>
      <c r="S95" s="458"/>
    </row>
    <row r="96" spans="3:30" ht="15.75">
      <c r="C96" s="455"/>
      <c r="D96" s="455"/>
      <c r="E96" s="455"/>
      <c r="F96" s="459"/>
      <c r="G96" s="458"/>
      <c r="R96" s="459"/>
      <c r="S96" s="458"/>
    </row>
    <row r="97" spans="3:19" ht="15.75">
      <c r="C97" s="455"/>
      <c r="D97" s="455"/>
      <c r="E97" s="455"/>
      <c r="F97" s="459"/>
      <c r="G97" s="458"/>
      <c r="R97" s="459"/>
      <c r="S97" s="458"/>
    </row>
    <row r="98" spans="3:19" ht="15.75">
      <c r="C98" s="455"/>
      <c r="D98" s="455"/>
      <c r="E98" s="455"/>
      <c r="F98" s="459"/>
      <c r="G98" s="458"/>
      <c r="R98" s="459"/>
      <c r="S98" s="458"/>
    </row>
    <row r="99" spans="3:19" ht="15.75">
      <c r="C99" s="455"/>
      <c r="D99" s="455"/>
      <c r="E99" s="455"/>
      <c r="F99" s="459"/>
      <c r="G99" s="458"/>
      <c r="R99" s="459"/>
      <c r="S99" s="458"/>
    </row>
    <row r="100" spans="3:19" ht="15.75">
      <c r="C100" s="455"/>
      <c r="D100" s="455"/>
      <c r="E100" s="455"/>
      <c r="F100" s="459"/>
      <c r="G100" s="458"/>
      <c r="R100" s="459"/>
      <c r="S100" s="458"/>
    </row>
    <row r="101" spans="3:19" ht="15.75">
      <c r="C101" s="455"/>
      <c r="D101" s="455"/>
      <c r="E101" s="455"/>
      <c r="F101" s="459"/>
      <c r="G101" s="458"/>
      <c r="R101" s="459"/>
      <c r="S101" s="458"/>
    </row>
    <row r="102" spans="3:19" ht="15.75">
      <c r="C102" s="455"/>
      <c r="D102" s="455"/>
      <c r="E102" s="455"/>
      <c r="F102" s="459"/>
      <c r="G102" s="458"/>
      <c r="R102" s="459"/>
      <c r="S102" s="458"/>
    </row>
    <row r="103" spans="3:19" ht="15.75">
      <c r="C103" s="455"/>
      <c r="D103" s="455"/>
      <c r="E103" s="455"/>
      <c r="F103" s="459"/>
      <c r="G103" s="458"/>
      <c r="R103" s="459"/>
      <c r="S103" s="458"/>
    </row>
    <row r="104" spans="3:19" ht="15.75">
      <c r="C104" s="455"/>
      <c r="D104" s="455"/>
      <c r="E104" s="455"/>
      <c r="F104" s="459"/>
      <c r="G104" s="458"/>
      <c r="R104" s="459"/>
      <c r="S104" s="458"/>
    </row>
    <row r="105" spans="3:19" ht="15.75">
      <c r="C105" s="455"/>
      <c r="D105" s="455"/>
      <c r="E105" s="455"/>
      <c r="F105" s="459"/>
      <c r="G105" s="458"/>
      <c r="R105" s="459"/>
      <c r="S105" s="458"/>
    </row>
    <row r="106" spans="3:19" ht="15.75">
      <c r="C106" s="455"/>
      <c r="D106" s="455"/>
      <c r="E106" s="455"/>
      <c r="F106" s="459"/>
      <c r="G106" s="458"/>
      <c r="R106" s="459"/>
      <c r="S106" s="458"/>
    </row>
    <row r="107" spans="3:19" ht="15.75">
      <c r="C107" s="455"/>
      <c r="D107" s="455"/>
      <c r="E107" s="455"/>
      <c r="F107" s="459"/>
      <c r="G107" s="458"/>
      <c r="R107" s="459"/>
      <c r="S107" s="458"/>
    </row>
    <row r="108" spans="3:19" ht="15.75">
      <c r="C108" s="455"/>
      <c r="D108" s="455"/>
      <c r="E108" s="455"/>
      <c r="F108" s="459"/>
      <c r="G108" s="458"/>
      <c r="R108" s="459"/>
      <c r="S108" s="458"/>
    </row>
    <row r="109" spans="3:19" ht="15.75">
      <c r="C109" s="455"/>
      <c r="D109" s="455"/>
      <c r="E109" s="455"/>
      <c r="F109" s="459"/>
      <c r="G109" s="458"/>
      <c r="R109" s="459"/>
      <c r="S109" s="458"/>
    </row>
    <row r="110" spans="3:19" ht="15.75">
      <c r="C110" s="455"/>
      <c r="D110" s="455"/>
      <c r="E110" s="455"/>
      <c r="F110" s="459"/>
      <c r="G110" s="458"/>
      <c r="R110" s="459"/>
      <c r="S110" s="458"/>
    </row>
    <row r="111" spans="3:19" ht="15.75">
      <c r="C111" s="455"/>
      <c r="D111" s="455"/>
      <c r="E111" s="455"/>
      <c r="F111" s="459"/>
      <c r="G111" s="458"/>
      <c r="R111" s="459"/>
      <c r="S111" s="458"/>
    </row>
    <row r="112" spans="3:19" ht="15.75">
      <c r="C112" s="455"/>
      <c r="D112" s="455"/>
      <c r="E112" s="455"/>
      <c r="F112" s="459"/>
      <c r="G112" s="458"/>
      <c r="R112" s="459"/>
      <c r="S112" s="458"/>
    </row>
    <row r="113" spans="3:19" ht="15.75">
      <c r="C113" s="455"/>
      <c r="D113" s="455"/>
      <c r="E113" s="455"/>
      <c r="F113" s="459"/>
      <c r="G113" s="458"/>
      <c r="R113" s="459"/>
      <c r="S113" s="458"/>
    </row>
    <row r="114" spans="3:19" ht="15.75">
      <c r="C114" s="455"/>
      <c r="D114" s="455"/>
      <c r="E114" s="455"/>
      <c r="F114" s="459"/>
      <c r="G114" s="458"/>
      <c r="R114" s="459"/>
      <c r="S114" s="458"/>
    </row>
    <row r="115" spans="3:19" ht="15.75">
      <c r="C115" s="455"/>
      <c r="D115" s="455"/>
      <c r="E115" s="455"/>
      <c r="F115" s="459"/>
      <c r="G115" s="458"/>
      <c r="R115" s="459"/>
      <c r="S115" s="458"/>
    </row>
    <row r="116" spans="3:19" ht="15.75">
      <c r="C116" s="455"/>
      <c r="D116" s="455"/>
      <c r="E116" s="455"/>
      <c r="F116" s="459"/>
      <c r="G116" s="458"/>
      <c r="R116" s="459"/>
      <c r="S116" s="458"/>
    </row>
    <row r="117" spans="3:19" ht="15.75">
      <c r="C117" s="455"/>
      <c r="D117" s="455"/>
      <c r="E117" s="455"/>
      <c r="F117" s="459"/>
      <c r="G117" s="458"/>
      <c r="R117" s="459"/>
      <c r="S117" s="458"/>
    </row>
    <row r="118" spans="3:19" ht="15.75">
      <c r="C118" s="455"/>
      <c r="D118" s="455"/>
      <c r="E118" s="455"/>
      <c r="F118" s="459"/>
      <c r="G118" s="458"/>
      <c r="R118" s="459"/>
      <c r="S118" s="458"/>
    </row>
    <row r="119" spans="3:19" ht="15.75">
      <c r="C119" s="455"/>
      <c r="D119" s="455"/>
      <c r="E119" s="455"/>
      <c r="F119" s="459"/>
      <c r="G119" s="458"/>
      <c r="R119" s="459"/>
      <c r="S119" s="458"/>
    </row>
    <row r="120" spans="3:19" ht="15.75">
      <c r="C120" s="455"/>
      <c r="D120" s="455"/>
      <c r="E120" s="455"/>
      <c r="F120" s="459"/>
      <c r="G120" s="458"/>
      <c r="R120" s="459"/>
      <c r="S120" s="458"/>
    </row>
    <row r="121" spans="3:19" ht="15.75">
      <c r="C121" s="455"/>
      <c r="D121" s="455"/>
      <c r="E121" s="455"/>
      <c r="F121" s="459"/>
      <c r="G121" s="458"/>
      <c r="R121" s="459"/>
      <c r="S121" s="458"/>
    </row>
    <row r="122" spans="3:19" ht="15.75">
      <c r="C122" s="455"/>
      <c r="D122" s="455"/>
      <c r="E122" s="455"/>
      <c r="F122" s="459"/>
      <c r="G122" s="458"/>
      <c r="R122" s="459"/>
      <c r="S122" s="458"/>
    </row>
    <row r="123" spans="3:19" ht="15.75">
      <c r="C123" s="455"/>
      <c r="D123" s="455"/>
      <c r="E123" s="455"/>
      <c r="F123" s="459"/>
      <c r="G123" s="458"/>
      <c r="R123" s="459"/>
      <c r="S123" s="458"/>
    </row>
    <row r="124" spans="3:19" ht="15.75">
      <c r="C124" s="455"/>
      <c r="D124" s="455"/>
      <c r="E124" s="455"/>
      <c r="F124" s="459"/>
      <c r="G124" s="458"/>
      <c r="R124" s="459"/>
      <c r="S124" s="458"/>
    </row>
    <row r="125" spans="3:19" ht="15.75">
      <c r="C125" s="455"/>
      <c r="D125" s="455"/>
      <c r="E125" s="455"/>
      <c r="F125" s="459"/>
      <c r="G125" s="458"/>
      <c r="R125" s="459"/>
      <c r="S125" s="458"/>
    </row>
    <row r="126" spans="3:19" ht="15.75">
      <c r="C126" s="455"/>
      <c r="D126" s="455"/>
      <c r="E126" s="455"/>
      <c r="F126" s="459"/>
      <c r="G126" s="458"/>
      <c r="R126" s="459"/>
      <c r="S126" s="458"/>
    </row>
    <row r="127" spans="3:19" ht="15.75">
      <c r="C127" s="455"/>
      <c r="D127" s="455"/>
      <c r="E127" s="455"/>
      <c r="F127" s="459"/>
      <c r="G127" s="458"/>
      <c r="R127" s="459"/>
      <c r="S127" s="458"/>
    </row>
    <row r="128" spans="3:19" ht="15.75">
      <c r="C128" s="455"/>
      <c r="D128" s="455"/>
      <c r="E128" s="455"/>
      <c r="F128" s="459"/>
      <c r="G128" s="458"/>
      <c r="R128" s="459"/>
      <c r="S128" s="458"/>
    </row>
    <row r="129" spans="3:19" ht="15.75">
      <c r="C129" s="455"/>
      <c r="D129" s="455"/>
      <c r="E129" s="455"/>
      <c r="F129" s="459"/>
      <c r="G129" s="458"/>
      <c r="R129" s="459"/>
      <c r="S129" s="458"/>
    </row>
    <row r="130" spans="3:19" ht="15.75">
      <c r="C130" s="455"/>
      <c r="D130" s="455"/>
      <c r="E130" s="455"/>
      <c r="F130" s="459"/>
      <c r="G130" s="458"/>
      <c r="R130" s="459"/>
      <c r="S130" s="458"/>
    </row>
    <row r="131" spans="3:19" ht="15.75">
      <c r="C131" s="455"/>
      <c r="D131" s="455"/>
      <c r="E131" s="455"/>
      <c r="F131" s="459"/>
      <c r="G131" s="458"/>
      <c r="R131" s="459"/>
      <c r="S131" s="458"/>
    </row>
    <row r="132" spans="3:19" ht="15.75">
      <c r="C132" s="455"/>
      <c r="D132" s="455"/>
      <c r="E132" s="455"/>
      <c r="F132" s="459"/>
      <c r="G132" s="458"/>
      <c r="R132" s="459"/>
      <c r="S132" s="458"/>
    </row>
    <row r="133" spans="3:19" ht="15.75">
      <c r="C133" s="455"/>
      <c r="D133" s="455"/>
      <c r="E133" s="455"/>
      <c r="F133" s="459"/>
      <c r="G133" s="458"/>
      <c r="R133" s="459"/>
      <c r="S133" s="458"/>
    </row>
    <row r="134" spans="3:19" ht="15.75">
      <c r="C134" s="455"/>
      <c r="D134" s="455"/>
      <c r="E134" s="455"/>
      <c r="F134" s="459"/>
      <c r="G134" s="458"/>
      <c r="R134" s="459"/>
      <c r="S134" s="458"/>
    </row>
    <row r="135" spans="3:19" ht="15.75">
      <c r="C135" s="455"/>
      <c r="D135" s="455"/>
      <c r="E135" s="455"/>
      <c r="F135" s="459"/>
      <c r="G135" s="458"/>
      <c r="R135" s="459"/>
      <c r="S135" s="458"/>
    </row>
    <row r="136" spans="3:19" ht="15.75">
      <c r="C136" s="455"/>
      <c r="D136" s="455"/>
      <c r="E136" s="455"/>
      <c r="F136" s="459"/>
      <c r="G136" s="458"/>
      <c r="R136" s="459"/>
      <c r="S136" s="458"/>
    </row>
    <row r="137" spans="3:19" ht="15.75">
      <c r="C137" s="455"/>
      <c r="D137" s="455"/>
      <c r="E137" s="455"/>
      <c r="F137" s="459"/>
      <c r="G137" s="458"/>
      <c r="R137" s="459"/>
      <c r="S137" s="458"/>
    </row>
    <row r="138" spans="3:19" ht="15.75">
      <c r="C138" s="455"/>
      <c r="D138" s="455"/>
      <c r="E138" s="455"/>
      <c r="F138" s="459"/>
      <c r="G138" s="458"/>
      <c r="R138" s="459"/>
      <c r="S138" s="458"/>
    </row>
    <row r="139" spans="3:19" ht="15.75">
      <c r="C139" s="455"/>
      <c r="D139" s="455"/>
      <c r="E139" s="455"/>
      <c r="F139" s="459"/>
      <c r="G139" s="458"/>
      <c r="R139" s="459"/>
      <c r="S139" s="458"/>
    </row>
    <row r="140" spans="3:19" ht="15.75">
      <c r="C140" s="455"/>
      <c r="D140" s="455"/>
      <c r="E140" s="455"/>
      <c r="F140" s="459"/>
      <c r="G140" s="458"/>
      <c r="R140" s="459"/>
      <c r="S140" s="458"/>
    </row>
    <row r="141" spans="3:19" ht="15.75">
      <c r="C141" s="455"/>
      <c r="D141" s="455"/>
      <c r="E141" s="455"/>
      <c r="F141" s="459"/>
      <c r="G141" s="458"/>
      <c r="R141" s="459"/>
      <c r="S141" s="458"/>
    </row>
    <row r="142" spans="3:19" ht="15.75">
      <c r="C142" s="455"/>
      <c r="D142" s="455"/>
      <c r="E142" s="455"/>
      <c r="F142" s="459"/>
      <c r="G142" s="458"/>
      <c r="R142" s="459"/>
      <c r="S142" s="458"/>
    </row>
    <row r="143" spans="3:19" ht="15.75">
      <c r="C143" s="455"/>
      <c r="D143" s="455"/>
      <c r="E143" s="455"/>
      <c r="F143" s="459"/>
      <c r="G143" s="458"/>
      <c r="R143" s="459"/>
      <c r="S143" s="458"/>
    </row>
    <row r="144" spans="3:19" ht="15.75">
      <c r="C144" s="455"/>
      <c r="D144" s="455"/>
      <c r="E144" s="455"/>
      <c r="F144" s="459"/>
      <c r="G144" s="458"/>
      <c r="R144" s="459"/>
      <c r="S144" s="458"/>
    </row>
    <row r="145" spans="3:19" ht="15.75">
      <c r="C145" s="455"/>
      <c r="D145" s="455"/>
      <c r="E145" s="455"/>
      <c r="F145" s="459"/>
      <c r="G145" s="458"/>
      <c r="R145" s="459"/>
      <c r="S145" s="458"/>
    </row>
    <row r="146" spans="3:19" ht="15.75">
      <c r="C146" s="455"/>
      <c r="D146" s="455"/>
      <c r="E146" s="455"/>
      <c r="F146" s="459"/>
      <c r="G146" s="458"/>
      <c r="R146" s="459"/>
      <c r="S146" s="458"/>
    </row>
    <row r="147" spans="3:19" ht="15.75">
      <c r="C147" s="455"/>
      <c r="D147" s="455"/>
      <c r="E147" s="455"/>
      <c r="F147" s="459"/>
      <c r="G147" s="458"/>
      <c r="R147" s="459"/>
      <c r="S147" s="458"/>
    </row>
    <row r="148" spans="3:19" ht="15.75">
      <c r="C148" s="455"/>
      <c r="D148" s="455"/>
      <c r="E148" s="455"/>
      <c r="F148" s="459"/>
      <c r="G148" s="458"/>
      <c r="R148" s="459"/>
      <c r="S148" s="458"/>
    </row>
    <row r="149" spans="3:19" ht="15.75">
      <c r="C149" s="455"/>
      <c r="D149" s="455"/>
      <c r="E149" s="455"/>
      <c r="F149" s="459"/>
      <c r="G149" s="458"/>
      <c r="R149" s="459"/>
      <c r="S149" s="458"/>
    </row>
    <row r="150" spans="3:19" ht="15.75">
      <c r="C150" s="455"/>
      <c r="D150" s="455"/>
      <c r="E150" s="455"/>
      <c r="F150" s="459"/>
      <c r="G150" s="458"/>
      <c r="R150" s="459"/>
      <c r="S150" s="458"/>
    </row>
    <row r="151" spans="3:19" ht="15.75">
      <c r="C151" s="455"/>
      <c r="D151" s="455"/>
      <c r="E151" s="455"/>
      <c r="F151" s="459"/>
      <c r="G151" s="458"/>
      <c r="R151" s="459"/>
      <c r="S151" s="458"/>
    </row>
    <row r="152" spans="3:19" ht="15.75">
      <c r="C152" s="455"/>
      <c r="D152" s="455"/>
      <c r="E152" s="455"/>
      <c r="F152" s="459"/>
      <c r="G152" s="458"/>
      <c r="R152" s="459"/>
      <c r="S152" s="458"/>
    </row>
    <row r="153" spans="3:19" ht="15.75">
      <c r="C153" s="455"/>
      <c r="D153" s="455"/>
      <c r="E153" s="455"/>
      <c r="F153" s="459"/>
      <c r="G153" s="458"/>
      <c r="R153" s="459"/>
      <c r="S153" s="458"/>
    </row>
    <row r="154" spans="3:19" ht="15.75">
      <c r="C154" s="455"/>
      <c r="D154" s="455"/>
      <c r="E154" s="455"/>
      <c r="F154" s="459"/>
      <c r="G154" s="458"/>
      <c r="R154" s="459"/>
      <c r="S154" s="458"/>
    </row>
    <row r="155" spans="3:19" ht="15.75">
      <c r="C155" s="455"/>
      <c r="D155" s="455"/>
      <c r="E155" s="455"/>
      <c r="F155" s="459"/>
      <c r="G155" s="458"/>
      <c r="R155" s="459"/>
      <c r="S155" s="458"/>
    </row>
    <row r="156" spans="3:19" ht="15.75">
      <c r="C156" s="455"/>
      <c r="D156" s="455"/>
      <c r="E156" s="455"/>
      <c r="F156" s="459"/>
      <c r="G156" s="458"/>
      <c r="R156" s="459"/>
      <c r="S156" s="458"/>
    </row>
    <row r="157" spans="3:19" ht="15.75">
      <c r="C157" s="455"/>
      <c r="D157" s="455"/>
      <c r="E157" s="455"/>
      <c r="F157" s="459"/>
      <c r="G157" s="458"/>
      <c r="R157" s="459"/>
      <c r="S157" s="458"/>
    </row>
    <row r="158" spans="3:19" ht="15.75">
      <c r="C158" s="455"/>
      <c r="D158" s="455"/>
      <c r="E158" s="455"/>
      <c r="F158" s="459"/>
      <c r="G158" s="458"/>
      <c r="R158" s="459"/>
      <c r="S158" s="458"/>
    </row>
    <row r="159" spans="3:19" ht="15.75">
      <c r="C159" s="455"/>
      <c r="D159" s="455"/>
      <c r="E159" s="455"/>
      <c r="F159" s="459"/>
      <c r="G159" s="458"/>
      <c r="R159" s="459"/>
      <c r="S159" s="458"/>
    </row>
    <row r="160" spans="3:19" ht="15.75">
      <c r="C160" s="455"/>
      <c r="D160" s="455"/>
      <c r="E160" s="455"/>
      <c r="F160" s="459"/>
      <c r="G160" s="458"/>
      <c r="R160" s="459"/>
      <c r="S160" s="458"/>
    </row>
    <row r="161" spans="3:19" ht="15.75">
      <c r="C161" s="455"/>
      <c r="D161" s="455"/>
      <c r="E161" s="455"/>
      <c r="F161" s="459"/>
      <c r="G161" s="458"/>
      <c r="R161" s="459"/>
      <c r="S161" s="458"/>
    </row>
    <row r="162" spans="3:19" ht="15.75">
      <c r="C162" s="455"/>
      <c r="D162" s="455"/>
      <c r="E162" s="455"/>
      <c r="F162" s="459"/>
      <c r="G162" s="458"/>
      <c r="R162" s="459"/>
      <c r="S162" s="458"/>
    </row>
    <row r="163" spans="3:19" ht="15.75">
      <c r="C163" s="455"/>
      <c r="D163" s="455"/>
      <c r="E163" s="455"/>
      <c r="F163" s="459"/>
      <c r="G163" s="458"/>
      <c r="R163" s="459"/>
      <c r="S163" s="458"/>
    </row>
    <row r="164" spans="3:19" ht="15.75">
      <c r="C164" s="455"/>
      <c r="D164" s="455"/>
      <c r="E164" s="455"/>
      <c r="F164" s="459"/>
      <c r="G164" s="458"/>
      <c r="R164" s="459"/>
      <c r="S164" s="458"/>
    </row>
    <row r="165" spans="3:19" ht="15.75">
      <c r="C165" s="455"/>
      <c r="D165" s="455"/>
      <c r="E165" s="455"/>
      <c r="F165" s="459"/>
      <c r="G165" s="458"/>
      <c r="R165" s="459"/>
      <c r="S165" s="458"/>
    </row>
    <row r="166" spans="3:19" ht="15.75">
      <c r="C166" s="455"/>
      <c r="D166" s="455"/>
      <c r="E166" s="455"/>
      <c r="F166" s="459"/>
      <c r="G166" s="458"/>
      <c r="R166" s="459"/>
      <c r="S166" s="458"/>
    </row>
    <row r="167" spans="3:19" ht="15.75">
      <c r="C167" s="455"/>
      <c r="D167" s="455"/>
      <c r="E167" s="455"/>
      <c r="F167" s="459"/>
      <c r="G167" s="458"/>
      <c r="R167" s="459"/>
      <c r="S167" s="458"/>
    </row>
    <row r="168" spans="3:19" ht="15.75">
      <c r="C168" s="455"/>
      <c r="D168" s="455"/>
      <c r="E168" s="455"/>
      <c r="F168" s="459"/>
      <c r="G168" s="458"/>
      <c r="R168" s="459"/>
      <c r="S168" s="458"/>
    </row>
    <row r="169" spans="3:19" ht="15.75">
      <c r="C169" s="455"/>
      <c r="D169" s="455"/>
      <c r="E169" s="455"/>
      <c r="F169" s="459"/>
      <c r="G169" s="458"/>
      <c r="R169" s="459"/>
      <c r="S169" s="458"/>
    </row>
    <row r="170" spans="3:19" ht="15.75">
      <c r="C170" s="455"/>
      <c r="D170" s="455"/>
      <c r="E170" s="455"/>
      <c r="F170" s="459"/>
      <c r="G170" s="458"/>
      <c r="R170" s="459"/>
      <c r="S170" s="458"/>
    </row>
    <row r="171" spans="3:19" ht="15.75">
      <c r="C171" s="455"/>
      <c r="D171" s="455"/>
      <c r="E171" s="455"/>
      <c r="F171" s="459"/>
      <c r="G171" s="458"/>
      <c r="R171" s="459"/>
      <c r="S171" s="458"/>
    </row>
    <row r="172" spans="3:19" ht="15.75">
      <c r="C172" s="455"/>
      <c r="D172" s="455"/>
      <c r="E172" s="455"/>
      <c r="F172" s="459"/>
      <c r="G172" s="458"/>
      <c r="R172" s="459"/>
      <c r="S172" s="458"/>
    </row>
    <row r="173" spans="3:19" ht="15.75">
      <c r="C173" s="455"/>
      <c r="D173" s="455"/>
      <c r="E173" s="455"/>
      <c r="F173" s="459"/>
      <c r="G173" s="458"/>
      <c r="R173" s="459"/>
      <c r="S173" s="458"/>
    </row>
    <row r="174" spans="3:19" ht="15.75">
      <c r="C174" s="455"/>
      <c r="D174" s="455"/>
      <c r="E174" s="455"/>
      <c r="F174" s="459"/>
      <c r="G174" s="458"/>
      <c r="R174" s="459"/>
      <c r="S174" s="458"/>
    </row>
    <row r="175" spans="3:19" ht="15.75">
      <c r="C175" s="455"/>
      <c r="D175" s="455"/>
      <c r="E175" s="455"/>
      <c r="F175" s="459"/>
      <c r="G175" s="458"/>
      <c r="R175" s="459"/>
      <c r="S175" s="458"/>
    </row>
    <row r="176" spans="3:19" ht="15.75">
      <c r="C176" s="455"/>
      <c r="D176" s="455"/>
      <c r="E176" s="455"/>
      <c r="F176" s="459"/>
      <c r="G176" s="458"/>
      <c r="R176" s="459"/>
      <c r="S176" s="458"/>
    </row>
    <row r="177" spans="3:19" ht="15.75">
      <c r="C177" s="455"/>
      <c r="D177" s="455"/>
      <c r="E177" s="455"/>
      <c r="F177" s="459"/>
      <c r="G177" s="458"/>
      <c r="R177" s="459"/>
      <c r="S177" s="458"/>
    </row>
    <row r="178" spans="3:19" ht="15.75">
      <c r="C178" s="455"/>
      <c r="D178" s="455"/>
      <c r="E178" s="455"/>
      <c r="F178" s="459"/>
      <c r="G178" s="458"/>
      <c r="R178" s="459"/>
      <c r="S178" s="458"/>
    </row>
    <row r="179" spans="3:19" ht="15.75">
      <c r="C179" s="455"/>
      <c r="D179" s="455"/>
      <c r="E179" s="455"/>
      <c r="F179" s="459"/>
      <c r="G179" s="458"/>
      <c r="R179" s="459"/>
      <c r="S179" s="458"/>
    </row>
    <row r="180" spans="3:19" ht="15.75">
      <c r="C180" s="455"/>
      <c r="D180" s="455"/>
      <c r="E180" s="455"/>
      <c r="F180" s="459"/>
      <c r="G180" s="458"/>
      <c r="R180" s="459"/>
      <c r="S180" s="458"/>
    </row>
    <row r="181" spans="3:19" ht="15.75">
      <c r="C181" s="455"/>
      <c r="D181" s="455"/>
      <c r="E181" s="455"/>
      <c r="F181" s="459"/>
      <c r="G181" s="458"/>
      <c r="R181" s="459"/>
      <c r="S181" s="458"/>
    </row>
    <row r="182" spans="3:19" ht="15.75">
      <c r="C182" s="455"/>
      <c r="D182" s="455"/>
      <c r="E182" s="455"/>
      <c r="F182" s="459"/>
      <c r="G182" s="458"/>
      <c r="R182" s="459"/>
      <c r="S182" s="458"/>
    </row>
    <row r="183" spans="3:19" ht="15.75">
      <c r="C183" s="455"/>
      <c r="D183" s="455"/>
      <c r="E183" s="455"/>
      <c r="F183" s="459"/>
      <c r="G183" s="458"/>
      <c r="R183" s="459"/>
      <c r="S183" s="458"/>
    </row>
    <row r="184" spans="3:19" ht="15.75">
      <c r="C184" s="455"/>
      <c r="D184" s="455"/>
      <c r="E184" s="455"/>
      <c r="F184" s="459"/>
      <c r="G184" s="458"/>
      <c r="R184" s="459"/>
      <c r="S184" s="458"/>
    </row>
    <row r="185" spans="3:19" ht="15.75">
      <c r="C185" s="455"/>
      <c r="D185" s="455"/>
      <c r="E185" s="455"/>
      <c r="F185" s="459"/>
      <c r="G185" s="458"/>
      <c r="R185" s="459"/>
      <c r="S185" s="458"/>
    </row>
    <row r="186" spans="3:19" ht="15.75">
      <c r="C186" s="455"/>
      <c r="D186" s="455"/>
      <c r="E186" s="455"/>
      <c r="F186" s="459"/>
      <c r="G186" s="458"/>
      <c r="R186" s="459"/>
      <c r="S186" s="458"/>
    </row>
    <row r="187" spans="3:19" ht="15.75">
      <c r="C187" s="455"/>
      <c r="D187" s="455"/>
      <c r="E187" s="455"/>
      <c r="F187" s="459"/>
      <c r="G187" s="458"/>
      <c r="R187" s="459"/>
      <c r="S187" s="458"/>
    </row>
    <row r="188" spans="3:19" ht="15.75">
      <c r="C188" s="455"/>
      <c r="D188" s="455"/>
      <c r="E188" s="455"/>
      <c r="F188" s="459"/>
      <c r="G188" s="458"/>
      <c r="R188" s="459"/>
      <c r="S188" s="458"/>
    </row>
    <row r="189" spans="3:19" ht="15.75">
      <c r="C189" s="455"/>
      <c r="D189" s="455"/>
      <c r="E189" s="455"/>
      <c r="F189" s="459"/>
      <c r="G189" s="458"/>
      <c r="R189" s="459"/>
      <c r="S189" s="458"/>
    </row>
    <row r="190" spans="3:19" ht="15.75">
      <c r="C190" s="455"/>
      <c r="D190" s="455"/>
      <c r="E190" s="455"/>
      <c r="F190" s="459"/>
      <c r="G190" s="458"/>
      <c r="R190" s="459"/>
      <c r="S190" s="458"/>
    </row>
    <row r="191" spans="3:19" ht="15.75">
      <c r="C191" s="455"/>
      <c r="D191" s="455"/>
      <c r="E191" s="455"/>
      <c r="F191" s="459"/>
      <c r="G191" s="458"/>
      <c r="R191" s="459"/>
      <c r="S191" s="458"/>
    </row>
    <row r="192" spans="3:19" ht="15.75">
      <c r="C192" s="455"/>
      <c r="D192" s="455"/>
      <c r="E192" s="455"/>
      <c r="F192" s="459"/>
      <c r="G192" s="458"/>
      <c r="R192" s="459"/>
      <c r="S192" s="458"/>
    </row>
    <row r="193" spans="3:19" ht="15.75">
      <c r="C193" s="455"/>
      <c r="D193" s="455"/>
      <c r="E193" s="455"/>
      <c r="F193" s="459"/>
      <c r="G193" s="458"/>
      <c r="R193" s="459"/>
      <c r="S193" s="458"/>
    </row>
    <row r="194" spans="3:19" ht="15.75">
      <c r="C194" s="455"/>
      <c r="D194" s="455"/>
      <c r="E194" s="455"/>
      <c r="F194" s="459"/>
      <c r="G194" s="458"/>
      <c r="R194" s="459"/>
      <c r="S194" s="458"/>
    </row>
    <row r="195" spans="3:19" ht="15.75">
      <c r="C195" s="455"/>
      <c r="D195" s="455"/>
      <c r="E195" s="455"/>
      <c r="F195" s="459"/>
      <c r="G195" s="458"/>
      <c r="R195" s="459"/>
      <c r="S195" s="458"/>
    </row>
    <row r="196" spans="3:19" ht="15.75">
      <c r="C196" s="455"/>
      <c r="D196" s="455"/>
      <c r="E196" s="455"/>
      <c r="F196" s="459"/>
      <c r="G196" s="458"/>
      <c r="R196" s="459"/>
      <c r="S196" s="458"/>
    </row>
    <row r="197" spans="3:19" ht="15.75">
      <c r="C197" s="455"/>
      <c r="D197" s="455"/>
      <c r="E197" s="455"/>
      <c r="F197" s="459"/>
      <c r="G197" s="458"/>
      <c r="R197" s="459"/>
      <c r="S197" s="458"/>
    </row>
    <row r="198" spans="3:19" ht="15.75">
      <c r="C198" s="455"/>
      <c r="D198" s="455"/>
      <c r="E198" s="455"/>
      <c r="F198" s="459"/>
      <c r="G198" s="458"/>
      <c r="R198" s="459"/>
      <c r="S198" s="458"/>
    </row>
    <row r="199" spans="3:19" ht="15.75">
      <c r="C199" s="455"/>
      <c r="D199" s="455"/>
      <c r="E199" s="455"/>
      <c r="F199" s="459"/>
      <c r="G199" s="458"/>
      <c r="R199" s="459"/>
      <c r="S199" s="458"/>
    </row>
    <row r="200" spans="3:19" ht="15.75">
      <c r="C200" s="455"/>
      <c r="D200" s="455"/>
      <c r="E200" s="455"/>
      <c r="F200" s="459"/>
      <c r="G200" s="458"/>
      <c r="R200" s="459"/>
      <c r="S200" s="458"/>
    </row>
    <row r="201" spans="3:19" ht="15.75">
      <c r="C201" s="455"/>
      <c r="D201" s="455"/>
      <c r="E201" s="455"/>
      <c r="F201" s="459"/>
      <c r="G201" s="458"/>
      <c r="R201" s="459"/>
      <c r="S201" s="458"/>
    </row>
    <row r="202" spans="3:19" ht="15.75">
      <c r="C202" s="455"/>
      <c r="D202" s="455"/>
      <c r="E202" s="455"/>
      <c r="F202" s="459"/>
      <c r="G202" s="458"/>
      <c r="R202" s="459"/>
      <c r="S202" s="458"/>
    </row>
    <row r="203" spans="3:19" ht="15.75">
      <c r="C203" s="455"/>
      <c r="D203" s="455"/>
      <c r="E203" s="455"/>
      <c r="F203" s="459"/>
      <c r="G203" s="458"/>
      <c r="R203" s="459"/>
      <c r="S203" s="458"/>
    </row>
    <row r="204" spans="3:19" ht="15.75">
      <c r="C204" s="455"/>
      <c r="D204" s="455"/>
      <c r="E204" s="455"/>
      <c r="F204" s="459"/>
      <c r="G204" s="458"/>
      <c r="R204" s="459"/>
      <c r="S204" s="458"/>
    </row>
    <row r="205" spans="3:19" ht="15.75">
      <c r="C205" s="455"/>
      <c r="D205" s="455"/>
      <c r="E205" s="455"/>
      <c r="F205" s="459"/>
      <c r="G205" s="458"/>
      <c r="R205" s="459"/>
      <c r="S205" s="458"/>
    </row>
    <row r="206" spans="3:19" ht="15.75">
      <c r="C206" s="455"/>
      <c r="D206" s="455"/>
      <c r="E206" s="455"/>
      <c r="F206" s="459"/>
      <c r="G206" s="458"/>
      <c r="R206" s="459"/>
      <c r="S206" s="458"/>
    </row>
    <row r="207" spans="3:19" ht="15.75">
      <c r="C207" s="455"/>
      <c r="D207" s="455"/>
      <c r="E207" s="455"/>
      <c r="F207" s="459"/>
      <c r="G207" s="458"/>
      <c r="R207" s="459"/>
      <c r="S207" s="458"/>
    </row>
    <row r="208" spans="3:19" ht="15.75">
      <c r="C208" s="455"/>
      <c r="D208" s="455"/>
      <c r="E208" s="455"/>
      <c r="F208" s="459"/>
      <c r="G208" s="458"/>
      <c r="R208" s="459"/>
      <c r="S208" s="458"/>
    </row>
    <row r="209" spans="3:19" ht="15.75">
      <c r="C209" s="455"/>
      <c r="D209" s="455"/>
      <c r="E209" s="455"/>
      <c r="F209" s="459"/>
      <c r="G209" s="458"/>
      <c r="R209" s="459"/>
      <c r="S209" s="458"/>
    </row>
    <row r="210" spans="3:19" ht="15.75">
      <c r="C210" s="455"/>
      <c r="D210" s="455"/>
      <c r="E210" s="455"/>
      <c r="F210" s="459"/>
      <c r="G210" s="458"/>
      <c r="R210" s="459"/>
      <c r="S210" s="458"/>
    </row>
    <row r="211" spans="3:19" ht="15.75">
      <c r="C211" s="455"/>
      <c r="D211" s="455"/>
      <c r="E211" s="455"/>
      <c r="F211" s="459"/>
      <c r="G211" s="458"/>
      <c r="R211" s="459"/>
      <c r="S211" s="458"/>
    </row>
    <row r="212" spans="3:19" ht="15.75">
      <c r="C212" s="455"/>
      <c r="D212" s="455"/>
      <c r="E212" s="455"/>
      <c r="F212" s="459"/>
      <c r="G212" s="458"/>
      <c r="R212" s="459"/>
      <c r="S212" s="458"/>
    </row>
    <row r="213" spans="3:19" ht="15.75">
      <c r="C213" s="455"/>
      <c r="D213" s="455"/>
      <c r="E213" s="455"/>
      <c r="F213" s="459"/>
      <c r="G213" s="458"/>
      <c r="R213" s="459"/>
      <c r="S213" s="458"/>
    </row>
    <row r="214" spans="3:19" ht="15.75">
      <c r="C214" s="455"/>
      <c r="D214" s="455"/>
      <c r="E214" s="455"/>
      <c r="F214" s="459"/>
      <c r="G214" s="458"/>
      <c r="R214" s="459"/>
      <c r="S214" s="458"/>
    </row>
    <row r="215" spans="3:19" ht="15.75">
      <c r="C215" s="455"/>
      <c r="D215" s="455"/>
      <c r="E215" s="455"/>
      <c r="F215" s="459"/>
      <c r="G215" s="458"/>
      <c r="R215" s="459"/>
      <c r="S215" s="458"/>
    </row>
    <row r="216" spans="3:19" ht="15.75">
      <c r="C216" s="455"/>
      <c r="D216" s="455"/>
      <c r="E216" s="455"/>
      <c r="F216" s="459"/>
      <c r="G216" s="458"/>
      <c r="R216" s="459"/>
      <c r="S216" s="458"/>
    </row>
    <row r="217" spans="3:19" ht="15.75">
      <c r="C217" s="455"/>
      <c r="D217" s="455"/>
      <c r="E217" s="455"/>
      <c r="F217" s="459"/>
      <c r="G217" s="458"/>
      <c r="R217" s="459"/>
      <c r="S217" s="458"/>
    </row>
    <row r="218" spans="3:19" ht="15.75">
      <c r="C218" s="455"/>
      <c r="D218" s="455"/>
      <c r="E218" s="455"/>
      <c r="F218" s="459"/>
      <c r="G218" s="458"/>
      <c r="R218" s="459"/>
      <c r="S218" s="458"/>
    </row>
    <row r="219" spans="3:19" ht="15.75">
      <c r="C219" s="455"/>
      <c r="D219" s="455"/>
      <c r="E219" s="455"/>
      <c r="F219" s="459"/>
      <c r="G219" s="458"/>
      <c r="R219" s="459"/>
      <c r="S219" s="458"/>
    </row>
    <row r="220" spans="3:19" ht="15.75">
      <c r="C220" s="455"/>
      <c r="D220" s="455"/>
      <c r="E220" s="455"/>
      <c r="F220" s="459"/>
      <c r="G220" s="458"/>
      <c r="R220" s="459"/>
      <c r="S220" s="458"/>
    </row>
    <row r="221" spans="3:19" ht="15.75">
      <c r="C221" s="455"/>
      <c r="D221" s="455"/>
      <c r="E221" s="455"/>
      <c r="F221" s="459"/>
      <c r="G221" s="458"/>
      <c r="R221" s="459"/>
      <c r="S221" s="458"/>
    </row>
    <row r="222" spans="3:19" ht="15.75">
      <c r="C222" s="455"/>
      <c r="D222" s="455"/>
      <c r="E222" s="455"/>
      <c r="F222" s="459"/>
      <c r="G222" s="458"/>
      <c r="R222" s="459"/>
      <c r="S222" s="458"/>
    </row>
    <row r="223" spans="3:19" ht="15.75">
      <c r="C223" s="455"/>
      <c r="D223" s="455"/>
      <c r="E223" s="455"/>
      <c r="F223" s="459"/>
      <c r="G223" s="458"/>
      <c r="R223" s="459"/>
      <c r="S223" s="458"/>
    </row>
    <row r="224" spans="3:19" ht="15.75">
      <c r="C224" s="455"/>
      <c r="D224" s="455"/>
      <c r="E224" s="455"/>
      <c r="F224" s="459"/>
      <c r="G224" s="458"/>
      <c r="R224" s="459"/>
      <c r="S224" s="458"/>
    </row>
    <row r="225" spans="3:19" ht="15.75">
      <c r="C225" s="455"/>
      <c r="D225" s="455"/>
      <c r="E225" s="455"/>
      <c r="F225" s="459"/>
      <c r="G225" s="458"/>
      <c r="R225" s="459"/>
      <c r="S225" s="458"/>
    </row>
    <row r="226" spans="3:19" ht="15.75">
      <c r="C226" s="455"/>
      <c r="D226" s="455"/>
      <c r="E226" s="455"/>
      <c r="F226" s="459"/>
      <c r="G226" s="458"/>
      <c r="R226" s="459"/>
      <c r="S226" s="458"/>
    </row>
    <row r="227" spans="3:19" ht="15.75">
      <c r="C227" s="455"/>
      <c r="D227" s="455"/>
      <c r="E227" s="455"/>
      <c r="F227" s="459"/>
      <c r="G227" s="458"/>
      <c r="R227" s="459"/>
      <c r="S227" s="458"/>
    </row>
    <row r="228" spans="3:19" ht="15.75">
      <c r="C228" s="455"/>
      <c r="D228" s="455"/>
      <c r="E228" s="455"/>
      <c r="F228" s="459"/>
      <c r="G228" s="458"/>
      <c r="R228" s="459"/>
      <c r="S228" s="458"/>
    </row>
    <row r="229" spans="3:19" ht="15.75">
      <c r="C229" s="455"/>
      <c r="D229" s="455"/>
      <c r="E229" s="455"/>
      <c r="F229" s="459"/>
      <c r="G229" s="458"/>
      <c r="R229" s="459"/>
      <c r="S229" s="458"/>
    </row>
    <row r="230" spans="3:19" ht="15.75">
      <c r="C230" s="455"/>
      <c r="D230" s="455"/>
      <c r="E230" s="455"/>
      <c r="F230" s="459"/>
      <c r="G230" s="458"/>
      <c r="R230" s="459"/>
      <c r="S230" s="458"/>
    </row>
    <row r="231" spans="3:19" ht="15.75">
      <c r="C231" s="455"/>
      <c r="D231" s="455"/>
      <c r="E231" s="455"/>
      <c r="F231" s="459"/>
      <c r="G231" s="458"/>
      <c r="R231" s="459"/>
      <c r="S231" s="458"/>
    </row>
    <row r="232" spans="3:19" ht="15.75">
      <c r="C232" s="455"/>
      <c r="D232" s="455"/>
      <c r="E232" s="455"/>
      <c r="F232" s="459"/>
      <c r="G232" s="458"/>
      <c r="R232" s="459"/>
      <c r="S232" s="458"/>
    </row>
    <row r="233" spans="3:19" ht="15.75">
      <c r="C233" s="455"/>
      <c r="D233" s="455"/>
      <c r="E233" s="455"/>
      <c r="F233" s="459"/>
      <c r="G233" s="458"/>
      <c r="R233" s="459"/>
      <c r="S233" s="458"/>
    </row>
    <row r="234" spans="3:19" ht="15.75">
      <c r="C234" s="455"/>
      <c r="D234" s="455"/>
      <c r="E234" s="455"/>
      <c r="F234" s="459"/>
      <c r="G234" s="458"/>
      <c r="R234" s="459"/>
      <c r="S234" s="458"/>
    </row>
    <row r="235" spans="3:19" ht="15.75">
      <c r="C235" s="455"/>
      <c r="D235" s="455"/>
      <c r="E235" s="455"/>
      <c r="F235" s="459"/>
      <c r="G235" s="458"/>
      <c r="R235" s="459"/>
      <c r="S235" s="458"/>
    </row>
    <row r="236" spans="3:19" ht="15.75">
      <c r="C236" s="455"/>
      <c r="D236" s="455"/>
      <c r="E236" s="455"/>
      <c r="F236" s="459"/>
      <c r="G236" s="458"/>
      <c r="R236" s="459"/>
      <c r="S236" s="458"/>
    </row>
    <row r="237" spans="3:19" ht="15.75">
      <c r="C237" s="455"/>
      <c r="D237" s="455"/>
      <c r="E237" s="455"/>
      <c r="F237" s="459"/>
      <c r="G237" s="458"/>
      <c r="R237" s="459"/>
      <c r="S237" s="458"/>
    </row>
    <row r="238" spans="3:19" ht="15.75">
      <c r="C238" s="455"/>
      <c r="D238" s="455"/>
      <c r="E238" s="455"/>
      <c r="F238" s="459"/>
      <c r="G238" s="458"/>
      <c r="R238" s="459"/>
      <c r="S238" s="458"/>
    </row>
    <row r="239" spans="3:19" ht="15.75">
      <c r="C239" s="455"/>
      <c r="D239" s="455"/>
      <c r="E239" s="455"/>
      <c r="F239" s="459"/>
      <c r="G239" s="458"/>
      <c r="R239" s="459"/>
      <c r="S239" s="458"/>
    </row>
    <row r="240" spans="3:19" ht="15.75">
      <c r="C240" s="455"/>
      <c r="D240" s="455"/>
      <c r="E240" s="455"/>
      <c r="F240" s="459"/>
      <c r="G240" s="458"/>
      <c r="R240" s="459"/>
      <c r="S240" s="458"/>
    </row>
    <row r="241" spans="3:19" ht="15.75">
      <c r="C241" s="455"/>
      <c r="D241" s="455"/>
      <c r="E241" s="455"/>
      <c r="F241" s="459"/>
      <c r="G241" s="458"/>
      <c r="R241" s="459"/>
      <c r="S241" s="458"/>
    </row>
    <row r="242" spans="3:19" ht="15.75">
      <c r="C242" s="455"/>
      <c r="D242" s="455"/>
      <c r="E242" s="455"/>
      <c r="F242" s="459"/>
      <c r="G242" s="458"/>
      <c r="R242" s="459"/>
      <c r="S242" s="458"/>
    </row>
    <row r="243" spans="3:19" ht="15.75">
      <c r="C243" s="455"/>
      <c r="D243" s="455"/>
      <c r="E243" s="455"/>
      <c r="F243" s="459"/>
      <c r="G243" s="458"/>
      <c r="R243" s="459"/>
      <c r="S243" s="458"/>
    </row>
    <row r="244" spans="3:19" ht="15.75">
      <c r="C244" s="455"/>
      <c r="D244" s="455"/>
      <c r="E244" s="455"/>
      <c r="F244" s="459"/>
      <c r="G244" s="458"/>
      <c r="R244" s="459"/>
      <c r="S244" s="458"/>
    </row>
    <row r="245" spans="3:19" ht="15.75">
      <c r="C245" s="455"/>
      <c r="D245" s="455"/>
      <c r="E245" s="455"/>
      <c r="F245" s="459"/>
      <c r="G245" s="458"/>
      <c r="R245" s="459"/>
      <c r="S245" s="458"/>
    </row>
    <row r="246" spans="3:19" ht="15.75">
      <c r="C246" s="455"/>
      <c r="D246" s="455"/>
      <c r="E246" s="455"/>
      <c r="F246" s="459"/>
      <c r="G246" s="458"/>
      <c r="R246" s="459"/>
      <c r="S246" s="458"/>
    </row>
    <row r="247" spans="3:19" ht="15.75">
      <c r="C247" s="455"/>
      <c r="D247" s="455"/>
      <c r="E247" s="455"/>
      <c r="F247" s="459"/>
      <c r="G247" s="458"/>
      <c r="R247" s="459"/>
      <c r="S247" s="458"/>
    </row>
    <row r="248" spans="3:19" ht="15.75">
      <c r="C248" s="455"/>
      <c r="D248" s="455"/>
      <c r="E248" s="455"/>
      <c r="F248" s="459"/>
      <c r="G248" s="458"/>
      <c r="R248" s="459"/>
      <c r="S248" s="458"/>
    </row>
    <row r="249" spans="3:19" ht="15.75">
      <c r="C249" s="455"/>
      <c r="D249" s="455"/>
      <c r="E249" s="455"/>
      <c r="F249" s="459"/>
      <c r="G249" s="458"/>
      <c r="R249" s="459"/>
      <c r="S249" s="458"/>
    </row>
    <row r="250" spans="3:19" ht="15.75">
      <c r="C250" s="455"/>
      <c r="D250" s="455"/>
      <c r="E250" s="455"/>
      <c r="F250" s="459"/>
      <c r="G250" s="458"/>
      <c r="R250" s="459"/>
      <c r="S250" s="458"/>
    </row>
    <row r="251" spans="3:19" ht="15.75">
      <c r="C251" s="455"/>
      <c r="D251" s="455"/>
      <c r="E251" s="455"/>
      <c r="F251" s="459"/>
      <c r="G251" s="458"/>
      <c r="R251" s="459"/>
      <c r="S251" s="458"/>
    </row>
    <row r="252" spans="3:19" ht="15.75">
      <c r="C252" s="455"/>
      <c r="D252" s="455"/>
      <c r="E252" s="455"/>
      <c r="F252" s="459"/>
      <c r="G252" s="458"/>
      <c r="R252" s="459"/>
      <c r="S252" s="458"/>
    </row>
    <row r="253" spans="3:19" ht="15.75">
      <c r="C253" s="455"/>
      <c r="D253" s="455"/>
      <c r="E253" s="455"/>
      <c r="F253" s="459"/>
      <c r="G253" s="458"/>
      <c r="R253" s="459"/>
      <c r="S253" s="458"/>
    </row>
    <row r="254" spans="3:19" ht="15.75">
      <c r="C254" s="455"/>
      <c r="D254" s="455"/>
      <c r="E254" s="455"/>
      <c r="F254" s="459"/>
      <c r="G254" s="458"/>
      <c r="R254" s="459"/>
      <c r="S254" s="458"/>
    </row>
    <row r="255" spans="3:19" ht="15.75">
      <c r="C255" s="455"/>
      <c r="D255" s="455"/>
      <c r="E255" s="455"/>
      <c r="F255" s="459"/>
      <c r="G255" s="458"/>
      <c r="R255" s="459"/>
      <c r="S255" s="458"/>
    </row>
    <row r="256" spans="3:19" ht="15.75">
      <c r="C256" s="455"/>
      <c r="D256" s="455"/>
      <c r="E256" s="455"/>
      <c r="F256" s="459"/>
      <c r="G256" s="458"/>
      <c r="R256" s="459"/>
      <c r="S256" s="458"/>
    </row>
    <row r="257" spans="3:19" ht="15.75">
      <c r="C257" s="455"/>
      <c r="D257" s="455"/>
      <c r="E257" s="455"/>
      <c r="F257" s="459"/>
      <c r="G257" s="458"/>
      <c r="R257" s="459"/>
      <c r="S257" s="458"/>
    </row>
    <row r="258" spans="3:19" ht="15.75">
      <c r="C258" s="455"/>
      <c r="D258" s="455"/>
      <c r="E258" s="455"/>
      <c r="F258" s="459"/>
      <c r="G258" s="458"/>
      <c r="R258" s="459"/>
      <c r="S258" s="458"/>
    </row>
    <row r="259" spans="3:19" ht="15.75">
      <c r="C259" s="455"/>
      <c r="D259" s="455"/>
      <c r="E259" s="455"/>
      <c r="F259" s="459"/>
      <c r="G259" s="458"/>
      <c r="R259" s="459"/>
      <c r="S259" s="458"/>
    </row>
    <row r="260" spans="3:19" ht="15.75">
      <c r="C260" s="455"/>
      <c r="D260" s="455"/>
      <c r="E260" s="455"/>
      <c r="F260" s="459"/>
      <c r="G260" s="458"/>
      <c r="R260" s="459"/>
      <c r="S260" s="458"/>
    </row>
    <row r="261" spans="3:19" ht="15.75">
      <c r="C261" s="455"/>
      <c r="D261" s="455"/>
      <c r="E261" s="455"/>
      <c r="F261" s="459"/>
      <c r="G261" s="458"/>
      <c r="R261" s="459"/>
      <c r="S261" s="458"/>
    </row>
    <row r="262" spans="3:19" ht="15.75">
      <c r="C262" s="455"/>
      <c r="D262" s="455"/>
      <c r="E262" s="455"/>
      <c r="F262" s="459"/>
      <c r="G262" s="458"/>
      <c r="R262" s="459"/>
      <c r="S262" s="458"/>
    </row>
    <row r="263" spans="3:19" ht="15.75">
      <c r="C263" s="455"/>
      <c r="D263" s="455"/>
      <c r="E263" s="455"/>
      <c r="F263" s="459"/>
      <c r="G263" s="458"/>
      <c r="R263" s="459"/>
      <c r="S263" s="458"/>
    </row>
    <row r="264" spans="3:19" ht="15.75">
      <c r="C264" s="455"/>
      <c r="D264" s="455"/>
      <c r="E264" s="455"/>
      <c r="F264" s="459"/>
      <c r="G264" s="458"/>
      <c r="R264" s="459"/>
      <c r="S264" s="458"/>
    </row>
    <row r="265" spans="3:19" ht="15.75">
      <c r="C265" s="455"/>
      <c r="D265" s="455"/>
      <c r="E265" s="455"/>
      <c r="F265" s="459"/>
      <c r="G265" s="458"/>
      <c r="R265" s="459"/>
      <c r="S265" s="458"/>
    </row>
    <row r="266" spans="3:19" ht="15.75">
      <c r="C266" s="455"/>
      <c r="D266" s="455"/>
      <c r="E266" s="455"/>
      <c r="F266" s="459"/>
      <c r="G266" s="458"/>
      <c r="R266" s="459"/>
      <c r="S266" s="458"/>
    </row>
    <row r="267" spans="3:19" ht="15.75">
      <c r="C267" s="455"/>
      <c r="D267" s="455"/>
      <c r="E267" s="455"/>
      <c r="F267" s="459"/>
      <c r="G267" s="458"/>
      <c r="R267" s="459"/>
      <c r="S267" s="458"/>
    </row>
    <row r="268" spans="3:19" ht="15.75">
      <c r="C268" s="455"/>
      <c r="D268" s="455"/>
      <c r="E268" s="455"/>
      <c r="F268" s="459"/>
      <c r="G268" s="458"/>
      <c r="R268" s="459"/>
      <c r="S268" s="458"/>
    </row>
    <row r="269" spans="3:19" ht="15.75">
      <c r="C269" s="455"/>
      <c r="D269" s="455"/>
      <c r="E269" s="455"/>
      <c r="F269" s="459"/>
      <c r="G269" s="458"/>
      <c r="R269" s="459"/>
      <c r="S269" s="458"/>
    </row>
    <row r="270" spans="3:19" ht="15.75">
      <c r="C270" s="455"/>
      <c r="D270" s="455"/>
      <c r="E270" s="455"/>
      <c r="F270" s="459"/>
      <c r="G270" s="458"/>
      <c r="R270" s="459"/>
      <c r="S270" s="458"/>
    </row>
    <row r="271" spans="3:19" ht="15.75">
      <c r="C271" s="455"/>
      <c r="D271" s="455"/>
      <c r="E271" s="455"/>
      <c r="F271" s="459"/>
      <c r="G271" s="458"/>
      <c r="R271" s="459"/>
      <c r="S271" s="458"/>
    </row>
    <row r="272" spans="3:19" ht="15.75">
      <c r="C272" s="455"/>
      <c r="D272" s="455"/>
      <c r="E272" s="455"/>
      <c r="F272" s="459"/>
      <c r="G272" s="458"/>
      <c r="R272" s="459"/>
      <c r="S272" s="458"/>
    </row>
    <row r="273" spans="3:19" ht="15.75">
      <c r="C273" s="455"/>
      <c r="D273" s="455"/>
      <c r="E273" s="455"/>
      <c r="F273" s="459"/>
      <c r="G273" s="458"/>
      <c r="R273" s="459"/>
      <c r="S273" s="458"/>
    </row>
    <row r="274" spans="3:19" ht="15.75">
      <c r="C274" s="455"/>
      <c r="D274" s="455"/>
      <c r="E274" s="455"/>
      <c r="F274" s="459"/>
      <c r="G274" s="458"/>
      <c r="R274" s="459"/>
      <c r="S274" s="458"/>
    </row>
    <row r="275" spans="3:19" ht="15.75">
      <c r="C275" s="455"/>
      <c r="D275" s="455"/>
      <c r="E275" s="455"/>
      <c r="F275" s="459"/>
      <c r="G275" s="458"/>
      <c r="R275" s="459"/>
      <c r="S275" s="458"/>
    </row>
    <row r="276" spans="3:19" ht="15.75">
      <c r="C276" s="455"/>
      <c r="D276" s="455"/>
      <c r="E276" s="455"/>
      <c r="F276" s="459"/>
      <c r="G276" s="458"/>
      <c r="R276" s="459"/>
      <c r="S276" s="458"/>
    </row>
    <row r="277" spans="3:19" ht="15.75">
      <c r="C277" s="455"/>
      <c r="D277" s="455"/>
      <c r="E277" s="455"/>
      <c r="F277" s="459"/>
      <c r="G277" s="458"/>
      <c r="R277" s="459"/>
      <c r="S277" s="458"/>
    </row>
    <row r="278" spans="3:19" ht="15.75">
      <c r="C278" s="455"/>
      <c r="D278" s="455"/>
      <c r="E278" s="455"/>
      <c r="F278" s="459"/>
      <c r="G278" s="458"/>
      <c r="R278" s="459"/>
      <c r="S278" s="458"/>
    </row>
    <row r="279" spans="3:19" ht="15.75">
      <c r="C279" s="455"/>
      <c r="D279" s="455"/>
      <c r="E279" s="455"/>
      <c r="F279" s="459"/>
      <c r="G279" s="458"/>
      <c r="R279" s="459"/>
      <c r="S279" s="458"/>
    </row>
    <row r="280" spans="3:19" ht="15.75">
      <c r="C280" s="455"/>
      <c r="D280" s="455"/>
      <c r="E280" s="455"/>
      <c r="F280" s="459"/>
      <c r="G280" s="458"/>
      <c r="R280" s="459"/>
      <c r="S280" s="458"/>
    </row>
    <row r="281" spans="3:19" ht="15.75">
      <c r="C281" s="455"/>
      <c r="D281" s="455"/>
      <c r="E281" s="455"/>
      <c r="F281" s="459"/>
      <c r="G281" s="458"/>
      <c r="R281" s="459"/>
      <c r="S281" s="458"/>
    </row>
    <row r="282" spans="3:19" ht="15.75">
      <c r="C282" s="455"/>
      <c r="D282" s="455"/>
      <c r="E282" s="455"/>
      <c r="F282" s="459"/>
      <c r="G282" s="458"/>
      <c r="R282" s="459"/>
      <c r="S282" s="458"/>
    </row>
    <row r="283" spans="3:19" ht="15.75">
      <c r="C283" s="455"/>
      <c r="D283" s="455"/>
      <c r="E283" s="455"/>
      <c r="F283" s="459"/>
      <c r="G283" s="458"/>
      <c r="R283" s="459"/>
      <c r="S283" s="458"/>
    </row>
    <row r="284" spans="3:19" ht="15.75">
      <c r="C284" s="455"/>
      <c r="D284" s="455"/>
      <c r="E284" s="455"/>
      <c r="F284" s="459"/>
      <c r="G284" s="458"/>
      <c r="R284" s="459"/>
      <c r="S284" s="458"/>
    </row>
    <row r="285" spans="3:19" ht="15.75">
      <c r="C285" s="455"/>
      <c r="D285" s="455"/>
      <c r="E285" s="455"/>
      <c r="F285" s="459"/>
      <c r="G285" s="458"/>
      <c r="R285" s="459"/>
      <c r="S285" s="458"/>
    </row>
    <row r="286" spans="3:19" ht="15.75">
      <c r="C286" s="455"/>
      <c r="D286" s="455"/>
      <c r="E286" s="455"/>
      <c r="F286" s="459"/>
      <c r="G286" s="458"/>
      <c r="R286" s="459"/>
      <c r="S286" s="458"/>
    </row>
    <row r="287" spans="3:19" ht="15.75">
      <c r="C287" s="455"/>
      <c r="D287" s="455"/>
      <c r="E287" s="455"/>
      <c r="F287" s="459"/>
      <c r="G287" s="458"/>
      <c r="R287" s="459"/>
      <c r="S287" s="458"/>
    </row>
    <row r="288" spans="3:19" ht="15.75">
      <c r="C288" s="455"/>
      <c r="D288" s="455"/>
      <c r="E288" s="455"/>
      <c r="F288" s="459"/>
      <c r="G288" s="458"/>
      <c r="R288" s="459"/>
      <c r="S288" s="458"/>
    </row>
    <row r="289" spans="3:19" ht="15.75">
      <c r="C289" s="455"/>
      <c r="D289" s="455"/>
      <c r="E289" s="455"/>
      <c r="F289" s="459"/>
      <c r="G289" s="458"/>
      <c r="R289" s="459"/>
      <c r="S289" s="458"/>
    </row>
    <row r="290" spans="3:19" ht="15.75">
      <c r="C290" s="455"/>
      <c r="D290" s="455"/>
      <c r="E290" s="455"/>
      <c r="F290" s="459"/>
      <c r="G290" s="458"/>
      <c r="R290" s="459"/>
      <c r="S290" s="458"/>
    </row>
    <row r="291" spans="3:19" ht="15.75">
      <c r="C291" s="455"/>
      <c r="D291" s="455"/>
      <c r="E291" s="455"/>
      <c r="F291" s="459"/>
      <c r="G291" s="458"/>
      <c r="R291" s="459"/>
      <c r="S291" s="458"/>
    </row>
    <row r="292" spans="3:19" ht="15.75">
      <c r="C292" s="455"/>
      <c r="D292" s="455"/>
      <c r="E292" s="455"/>
      <c r="F292" s="459"/>
      <c r="G292" s="458"/>
      <c r="R292" s="459"/>
      <c r="S292" s="458"/>
    </row>
    <row r="293" spans="3:19" ht="15.75">
      <c r="C293" s="455"/>
      <c r="D293" s="455"/>
      <c r="E293" s="455"/>
      <c r="F293" s="459"/>
      <c r="G293" s="458"/>
      <c r="R293" s="459"/>
      <c r="S293" s="458"/>
    </row>
    <row r="294" spans="3:19" ht="15.75">
      <c r="C294" s="455"/>
      <c r="D294" s="455"/>
      <c r="E294" s="455"/>
      <c r="F294" s="459"/>
      <c r="G294" s="458"/>
      <c r="R294" s="459"/>
      <c r="S294" s="458"/>
    </row>
    <row r="295" spans="3:19" ht="15.75">
      <c r="C295" s="455"/>
      <c r="D295" s="455"/>
      <c r="E295" s="455"/>
      <c r="F295" s="459"/>
      <c r="G295" s="458"/>
      <c r="R295" s="459"/>
      <c r="S295" s="458"/>
    </row>
    <row r="296" spans="3:19" ht="15.75">
      <c r="C296" s="455"/>
      <c r="D296" s="455"/>
      <c r="E296" s="455"/>
      <c r="F296" s="459"/>
      <c r="G296" s="458"/>
      <c r="R296" s="459"/>
      <c r="S296" s="458"/>
    </row>
    <row r="297" spans="3:19" ht="15.75">
      <c r="C297" s="455"/>
      <c r="D297" s="455"/>
      <c r="E297" s="455"/>
      <c r="F297" s="459"/>
      <c r="G297" s="458"/>
      <c r="R297" s="459"/>
      <c r="S297" s="458"/>
    </row>
    <row r="298" spans="3:19" ht="15.75">
      <c r="C298" s="455"/>
      <c r="D298" s="455"/>
      <c r="E298" s="455"/>
      <c r="F298" s="459"/>
      <c r="G298" s="458"/>
      <c r="R298" s="459"/>
      <c r="S298" s="458"/>
    </row>
    <row r="299" spans="3:19" ht="15.75">
      <c r="C299" s="455"/>
      <c r="D299" s="455"/>
      <c r="E299" s="455"/>
      <c r="F299" s="459"/>
      <c r="G299" s="458"/>
      <c r="R299" s="459"/>
      <c r="S299" s="458"/>
    </row>
    <row r="300" spans="3:19" ht="15.75">
      <c r="C300" s="455"/>
      <c r="D300" s="455"/>
      <c r="E300" s="455"/>
      <c r="F300" s="459"/>
      <c r="G300" s="458"/>
      <c r="R300" s="459"/>
      <c r="S300" s="458"/>
    </row>
    <row r="301" spans="3:19" ht="15.75">
      <c r="C301" s="455"/>
      <c r="D301" s="455"/>
      <c r="E301" s="455"/>
      <c r="F301" s="459"/>
      <c r="G301" s="458"/>
      <c r="R301" s="459"/>
      <c r="S301" s="458"/>
    </row>
    <row r="302" spans="3:19" ht="15.75">
      <c r="C302" s="455"/>
      <c r="D302" s="455"/>
      <c r="E302" s="455"/>
      <c r="F302" s="459"/>
      <c r="G302" s="458"/>
      <c r="R302" s="459"/>
      <c r="S302" s="458"/>
    </row>
    <row r="303" spans="3:19" ht="15.75">
      <c r="C303" s="455"/>
      <c r="D303" s="455"/>
      <c r="E303" s="455"/>
      <c r="F303" s="459"/>
      <c r="G303" s="458"/>
      <c r="R303" s="459"/>
      <c r="S303" s="458"/>
    </row>
    <row r="304" spans="3:19" ht="15.75">
      <c r="C304" s="455"/>
      <c r="D304" s="455"/>
      <c r="E304" s="455"/>
      <c r="F304" s="459"/>
      <c r="G304" s="458"/>
      <c r="R304" s="459"/>
      <c r="S304" s="458"/>
    </row>
    <row r="305" spans="3:19" ht="15.75">
      <c r="C305" s="455"/>
      <c r="D305" s="455"/>
      <c r="E305" s="455"/>
      <c r="F305" s="459"/>
      <c r="G305" s="458"/>
      <c r="R305" s="459"/>
      <c r="S305" s="458"/>
    </row>
    <row r="306" spans="3:19" ht="15.75">
      <c r="C306" s="455"/>
      <c r="D306" s="455"/>
      <c r="E306" s="455"/>
      <c r="F306" s="459"/>
      <c r="G306" s="458"/>
      <c r="R306" s="459"/>
      <c r="S306" s="458"/>
    </row>
    <row r="307" spans="3:19" ht="15.75">
      <c r="C307" s="455"/>
      <c r="D307" s="455"/>
      <c r="E307" s="455"/>
      <c r="F307" s="459"/>
      <c r="G307" s="458"/>
      <c r="R307" s="459"/>
      <c r="S307" s="458"/>
    </row>
    <row r="308" spans="3:19" ht="15.75">
      <c r="C308" s="455"/>
      <c r="D308" s="455"/>
      <c r="E308" s="455"/>
      <c r="F308" s="459"/>
      <c r="G308" s="458"/>
      <c r="R308" s="459"/>
      <c r="S308" s="458"/>
    </row>
    <row r="309" spans="3:19" ht="15.75">
      <c r="C309" s="455"/>
      <c r="D309" s="455"/>
      <c r="E309" s="455"/>
      <c r="F309" s="459"/>
      <c r="G309" s="458"/>
      <c r="R309" s="459"/>
      <c r="S309" s="458"/>
    </row>
    <row r="310" spans="3:19" ht="15.75">
      <c r="C310" s="455"/>
      <c r="D310" s="455"/>
      <c r="E310" s="455"/>
      <c r="F310" s="459"/>
      <c r="G310" s="458"/>
      <c r="R310" s="459"/>
      <c r="S310" s="458"/>
    </row>
    <row r="311" spans="3:19" ht="15.75">
      <c r="C311" s="455"/>
      <c r="D311" s="455"/>
      <c r="E311" s="455"/>
      <c r="F311" s="459"/>
      <c r="G311" s="458"/>
      <c r="R311" s="459"/>
      <c r="S311" s="458"/>
    </row>
    <row r="312" spans="3:19" ht="15.75">
      <c r="C312" s="455"/>
      <c r="D312" s="455"/>
      <c r="E312" s="455"/>
      <c r="F312" s="459"/>
      <c r="G312" s="458"/>
      <c r="R312" s="459"/>
      <c r="S312" s="458"/>
    </row>
    <row r="313" spans="3:19" ht="15.75">
      <c r="C313" s="455"/>
      <c r="D313" s="455"/>
      <c r="E313" s="455"/>
      <c r="F313" s="459"/>
      <c r="G313" s="458"/>
      <c r="R313" s="459"/>
      <c r="S313" s="458"/>
    </row>
    <row r="314" spans="3:19" ht="15.75">
      <c r="C314" s="455"/>
      <c r="D314" s="455"/>
      <c r="E314" s="455"/>
      <c r="F314" s="459"/>
      <c r="G314" s="458"/>
      <c r="R314" s="459"/>
      <c r="S314" s="458"/>
    </row>
    <row r="315" spans="3:19" ht="15.75">
      <c r="C315" s="455"/>
      <c r="D315" s="455"/>
      <c r="E315" s="455"/>
      <c r="F315" s="459"/>
      <c r="G315" s="458"/>
      <c r="R315" s="459"/>
      <c r="S315" s="458"/>
    </row>
    <row r="316" spans="3:19" ht="15.75">
      <c r="C316" s="455"/>
      <c r="D316" s="455"/>
      <c r="E316" s="455"/>
      <c r="F316" s="459"/>
      <c r="G316" s="458"/>
      <c r="R316" s="459"/>
      <c r="S316" s="458"/>
    </row>
    <row r="317" spans="3:19" ht="15.75">
      <c r="C317" s="455"/>
      <c r="D317" s="455"/>
      <c r="E317" s="455"/>
      <c r="F317" s="459"/>
      <c r="G317" s="458"/>
      <c r="R317" s="459"/>
      <c r="S317" s="458"/>
    </row>
    <row r="318" spans="3:19" ht="15.75">
      <c r="C318" s="455"/>
      <c r="D318" s="455"/>
      <c r="E318" s="455"/>
      <c r="F318" s="459"/>
      <c r="G318" s="458"/>
      <c r="R318" s="459"/>
      <c r="S318" s="458"/>
    </row>
    <row r="319" spans="3:19" ht="15.75">
      <c r="C319" s="455"/>
      <c r="D319" s="455"/>
      <c r="E319" s="455"/>
      <c r="F319" s="459"/>
      <c r="G319" s="458"/>
      <c r="R319" s="459"/>
      <c r="S319" s="458"/>
    </row>
    <row r="320" spans="3:19" ht="15.75">
      <c r="C320" s="455"/>
      <c r="D320" s="455"/>
      <c r="E320" s="455"/>
      <c r="F320" s="459"/>
      <c r="G320" s="458"/>
      <c r="R320" s="459"/>
      <c r="S320" s="458"/>
    </row>
    <row r="321" spans="3:19" ht="15.75">
      <c r="C321" s="455"/>
      <c r="D321" s="455"/>
      <c r="E321" s="455"/>
      <c r="F321" s="459"/>
      <c r="G321" s="458"/>
      <c r="R321" s="459"/>
      <c r="S321" s="458"/>
    </row>
    <row r="322" spans="3:19" ht="15.75">
      <c r="C322" s="455"/>
      <c r="D322" s="455"/>
      <c r="E322" s="455"/>
      <c r="F322" s="459"/>
      <c r="G322" s="458"/>
      <c r="R322" s="459"/>
      <c r="S322" s="458"/>
    </row>
    <row r="323" spans="3:19" ht="15.75">
      <c r="C323" s="455"/>
      <c r="D323" s="455"/>
      <c r="E323" s="455"/>
      <c r="F323" s="459"/>
      <c r="G323" s="458"/>
      <c r="R323" s="459"/>
      <c r="S323" s="458"/>
    </row>
    <row r="324" spans="3:19" ht="15.75">
      <c r="C324" s="455"/>
      <c r="D324" s="455"/>
      <c r="E324" s="455"/>
      <c r="F324" s="459"/>
      <c r="G324" s="458"/>
      <c r="R324" s="459"/>
      <c r="S324" s="458"/>
    </row>
    <row r="325" spans="3:19" ht="15.75">
      <c r="C325" s="455"/>
      <c r="D325" s="455"/>
      <c r="E325" s="455"/>
      <c r="F325" s="459"/>
      <c r="G325" s="458"/>
      <c r="R325" s="459"/>
      <c r="S325" s="458"/>
    </row>
    <row r="326" spans="3:19" ht="15.75">
      <c r="C326" s="455"/>
      <c r="D326" s="455"/>
      <c r="E326" s="455"/>
      <c r="F326" s="459"/>
      <c r="G326" s="458"/>
      <c r="R326" s="459"/>
      <c r="S326" s="458"/>
    </row>
    <row r="327" spans="3:19" ht="15.75">
      <c r="C327" s="455"/>
      <c r="D327" s="455"/>
      <c r="E327" s="455"/>
      <c r="F327" s="459"/>
      <c r="G327" s="458"/>
      <c r="R327" s="459"/>
      <c r="S327" s="458"/>
    </row>
    <row r="328" spans="3:19" ht="15.75">
      <c r="C328" s="455"/>
      <c r="D328" s="455"/>
      <c r="E328" s="455"/>
      <c r="F328" s="459"/>
      <c r="G328" s="458"/>
      <c r="R328" s="459"/>
      <c r="S328" s="458"/>
    </row>
    <row r="329" spans="3:19" ht="15.75">
      <c r="C329" s="455"/>
      <c r="D329" s="455"/>
      <c r="E329" s="455"/>
      <c r="F329" s="459"/>
      <c r="G329" s="458"/>
      <c r="R329" s="459"/>
      <c r="S329" s="458"/>
    </row>
    <row r="330" spans="3:19" ht="15.75">
      <c r="C330" s="455"/>
      <c r="D330" s="455"/>
      <c r="E330" s="455"/>
      <c r="F330" s="459"/>
      <c r="G330" s="458"/>
      <c r="R330" s="459"/>
      <c r="S330" s="458"/>
    </row>
    <row r="331" spans="3:19" ht="15.75">
      <c r="C331" s="455"/>
      <c r="D331" s="455"/>
      <c r="E331" s="455"/>
      <c r="F331" s="459"/>
      <c r="G331" s="458"/>
      <c r="R331" s="459"/>
      <c r="S331" s="458"/>
    </row>
    <row r="332" spans="3:19" ht="15.75">
      <c r="C332" s="455"/>
      <c r="D332" s="455"/>
      <c r="E332" s="455"/>
      <c r="F332" s="459"/>
      <c r="G332" s="458"/>
      <c r="R332" s="459"/>
      <c r="S332" s="458"/>
    </row>
    <row r="333" spans="3:19" ht="15.75">
      <c r="C333" s="455"/>
      <c r="D333" s="455"/>
      <c r="E333" s="455"/>
      <c r="F333" s="459"/>
      <c r="G333" s="458"/>
      <c r="R333" s="459"/>
      <c r="S333" s="458"/>
    </row>
    <row r="334" spans="3:19" ht="15.75">
      <c r="C334" s="455"/>
      <c r="D334" s="455"/>
      <c r="E334" s="455"/>
      <c r="F334" s="459"/>
      <c r="G334" s="458"/>
      <c r="R334" s="459"/>
      <c r="S334" s="458"/>
    </row>
    <row r="335" spans="3:19" ht="15.75">
      <c r="C335" s="455"/>
      <c r="D335" s="455"/>
      <c r="E335" s="455"/>
      <c r="F335" s="459"/>
      <c r="G335" s="458"/>
      <c r="R335" s="459"/>
      <c r="S335" s="458"/>
    </row>
    <row r="336" spans="3:19" ht="15.75">
      <c r="C336" s="455"/>
      <c r="D336" s="455"/>
      <c r="E336" s="455"/>
      <c r="F336" s="459"/>
      <c r="G336" s="458"/>
      <c r="R336" s="459"/>
      <c r="S336" s="458"/>
    </row>
    <row r="337" spans="3:19" ht="15.75">
      <c r="C337" s="455"/>
      <c r="D337" s="455"/>
      <c r="E337" s="455"/>
      <c r="F337" s="459"/>
      <c r="G337" s="458"/>
      <c r="R337" s="459"/>
      <c r="S337" s="458"/>
    </row>
    <row r="338" spans="3:19" ht="15.75">
      <c r="C338" s="455"/>
      <c r="D338" s="455"/>
      <c r="E338" s="455"/>
      <c r="F338" s="459"/>
      <c r="G338" s="458"/>
      <c r="R338" s="459"/>
      <c r="S338" s="458"/>
    </row>
    <row r="339" spans="3:19" ht="15.75">
      <c r="C339" s="455"/>
      <c r="D339" s="455"/>
      <c r="E339" s="455"/>
      <c r="F339" s="459"/>
      <c r="G339" s="458"/>
      <c r="R339" s="459"/>
      <c r="S339" s="458"/>
    </row>
    <row r="340" spans="3:19" ht="15.75">
      <c r="C340" s="455"/>
      <c r="D340" s="455"/>
      <c r="E340" s="455"/>
      <c r="F340" s="459"/>
      <c r="G340" s="458"/>
      <c r="R340" s="459"/>
      <c r="S340" s="458"/>
    </row>
    <row r="341" spans="3:19" ht="15.75">
      <c r="C341" s="455"/>
      <c r="D341" s="455"/>
      <c r="E341" s="455"/>
      <c r="F341" s="459"/>
      <c r="G341" s="458"/>
      <c r="R341" s="459"/>
      <c r="S341" s="458"/>
    </row>
    <row r="342" spans="3:19" ht="15.75">
      <c r="C342" s="455"/>
      <c r="D342" s="455"/>
      <c r="E342" s="455"/>
      <c r="F342" s="459"/>
      <c r="G342" s="458"/>
      <c r="R342" s="459"/>
      <c r="S342" s="458"/>
    </row>
    <row r="343" spans="3:19" ht="15.75">
      <c r="C343" s="455"/>
      <c r="D343" s="455"/>
      <c r="E343" s="455"/>
      <c r="F343" s="459"/>
      <c r="G343" s="458"/>
      <c r="R343" s="459"/>
      <c r="S343" s="458"/>
    </row>
    <row r="344" spans="3:19" ht="15.75">
      <c r="C344" s="455"/>
      <c r="D344" s="455"/>
      <c r="E344" s="455"/>
      <c r="F344" s="459"/>
      <c r="G344" s="458"/>
      <c r="R344" s="459"/>
      <c r="S344" s="458"/>
    </row>
    <row r="345" spans="3:19" ht="15.75">
      <c r="C345" s="455"/>
      <c r="D345" s="455"/>
      <c r="E345" s="455"/>
      <c r="F345" s="459"/>
      <c r="G345" s="458"/>
      <c r="R345" s="459"/>
      <c r="S345" s="458"/>
    </row>
    <row r="346" spans="3:19" ht="15.75">
      <c r="C346" s="455"/>
      <c r="D346" s="455"/>
      <c r="E346" s="455"/>
      <c r="F346" s="459"/>
      <c r="G346" s="458"/>
      <c r="R346" s="459"/>
      <c r="S346" s="458"/>
    </row>
    <row r="347" spans="3:19" ht="15.75">
      <c r="C347" s="455"/>
      <c r="D347" s="455"/>
      <c r="E347" s="455"/>
      <c r="F347" s="459"/>
      <c r="G347" s="458"/>
      <c r="R347" s="459"/>
      <c r="S347" s="458"/>
    </row>
    <row r="348" spans="3:19" ht="15.75">
      <c r="C348" s="455"/>
      <c r="D348" s="455"/>
      <c r="E348" s="455"/>
      <c r="F348" s="459"/>
      <c r="G348" s="458"/>
      <c r="R348" s="459"/>
      <c r="S348" s="458"/>
    </row>
    <row r="349" spans="3:19" ht="15.75">
      <c r="C349" s="455"/>
      <c r="D349" s="455"/>
      <c r="E349" s="455"/>
      <c r="F349" s="459"/>
      <c r="G349" s="458"/>
      <c r="R349" s="459"/>
      <c r="S349" s="458"/>
    </row>
    <row r="350" spans="3:19" ht="15.75">
      <c r="C350" s="455"/>
      <c r="D350" s="455"/>
      <c r="E350" s="455"/>
      <c r="F350" s="459"/>
      <c r="G350" s="458"/>
      <c r="R350" s="459"/>
      <c r="S350" s="458"/>
    </row>
    <row r="351" spans="3:19" ht="15.75">
      <c r="C351" s="455"/>
      <c r="D351" s="455"/>
      <c r="E351" s="455"/>
      <c r="F351" s="459"/>
      <c r="G351" s="458"/>
      <c r="R351" s="459"/>
      <c r="S351" s="458"/>
    </row>
    <row r="352" spans="3:19" ht="15.75">
      <c r="C352" s="455"/>
      <c r="D352" s="455"/>
      <c r="E352" s="455"/>
      <c r="F352" s="459"/>
      <c r="G352" s="458"/>
      <c r="R352" s="459"/>
      <c r="S352" s="458"/>
    </row>
    <row r="353" spans="3:19" ht="15.75">
      <c r="C353" s="455"/>
      <c r="D353" s="455"/>
      <c r="E353" s="455"/>
      <c r="F353" s="459"/>
      <c r="G353" s="458"/>
      <c r="R353" s="459"/>
      <c r="S353" s="458"/>
    </row>
    <row r="354" spans="3:19" ht="15.75">
      <c r="C354" s="455"/>
      <c r="D354" s="455"/>
      <c r="E354" s="455"/>
      <c r="F354" s="459"/>
      <c r="G354" s="458"/>
      <c r="R354" s="459"/>
      <c r="S354" s="458"/>
    </row>
    <row r="355" spans="3:19" ht="15.75">
      <c r="C355" s="455"/>
      <c r="D355" s="455"/>
      <c r="E355" s="455"/>
      <c r="F355" s="459"/>
      <c r="G355" s="458"/>
      <c r="R355" s="459"/>
      <c r="S355" s="458"/>
    </row>
    <row r="356" spans="3:19" ht="15.75">
      <c r="C356" s="455"/>
      <c r="D356" s="455"/>
      <c r="E356" s="455"/>
      <c r="F356" s="459"/>
      <c r="G356" s="458"/>
      <c r="R356" s="459"/>
      <c r="S356" s="458"/>
    </row>
    <row r="357" spans="3:19" ht="15.75">
      <c r="C357" s="455"/>
      <c r="D357" s="455"/>
      <c r="E357" s="455"/>
      <c r="F357" s="459"/>
      <c r="G357" s="458"/>
      <c r="R357" s="459"/>
      <c r="S357" s="458"/>
    </row>
    <row r="358" spans="3:19" ht="15.75">
      <c r="C358" s="455"/>
      <c r="D358" s="455"/>
      <c r="E358" s="455"/>
      <c r="F358" s="459"/>
      <c r="G358" s="458"/>
      <c r="R358" s="459"/>
      <c r="S358" s="458"/>
    </row>
    <row r="359" spans="3:19" ht="15.75">
      <c r="C359" s="455"/>
      <c r="D359" s="455"/>
      <c r="E359" s="455"/>
      <c r="F359" s="459"/>
      <c r="G359" s="458"/>
      <c r="R359" s="459"/>
      <c r="S359" s="458"/>
    </row>
    <row r="360" spans="3:19" ht="15.75">
      <c r="C360" s="455"/>
      <c r="D360" s="455"/>
      <c r="E360" s="455"/>
      <c r="F360" s="459"/>
      <c r="G360" s="458"/>
      <c r="R360" s="459"/>
      <c r="S360" s="458"/>
    </row>
    <row r="361" spans="3:19" ht="15.75">
      <c r="C361" s="455"/>
      <c r="D361" s="455"/>
      <c r="E361" s="455"/>
      <c r="F361" s="459"/>
      <c r="G361" s="458"/>
      <c r="R361" s="459"/>
      <c r="S361" s="458"/>
    </row>
    <row r="362" spans="3:19" ht="15.75">
      <c r="C362" s="455"/>
      <c r="D362" s="455"/>
      <c r="E362" s="455"/>
      <c r="F362" s="459"/>
      <c r="G362" s="458"/>
      <c r="R362" s="459"/>
      <c r="S362" s="458"/>
    </row>
    <row r="363" spans="3:19" ht="15.75">
      <c r="C363" s="455"/>
      <c r="D363" s="455"/>
      <c r="E363" s="455"/>
      <c r="F363" s="459"/>
      <c r="G363" s="458"/>
      <c r="R363" s="459"/>
      <c r="S363" s="458"/>
    </row>
    <row r="364" spans="3:19" ht="15.75">
      <c r="C364" s="455"/>
      <c r="D364" s="455"/>
      <c r="E364" s="455"/>
      <c r="F364" s="459"/>
      <c r="G364" s="458"/>
      <c r="R364" s="459"/>
      <c r="S364" s="458"/>
    </row>
    <row r="365" spans="3:19" ht="15.75">
      <c r="C365" s="455"/>
      <c r="D365" s="455"/>
      <c r="E365" s="455"/>
      <c r="F365" s="459"/>
      <c r="G365" s="458"/>
      <c r="R365" s="459"/>
      <c r="S365" s="458"/>
    </row>
    <row r="366" spans="3:19" ht="15.75">
      <c r="C366" s="455"/>
      <c r="D366" s="455"/>
      <c r="E366" s="455"/>
      <c r="F366" s="459"/>
      <c r="G366" s="458"/>
      <c r="R366" s="459"/>
      <c r="S366" s="458"/>
    </row>
    <row r="367" spans="3:19" ht="15.75">
      <c r="C367" s="455"/>
      <c r="D367" s="455"/>
      <c r="E367" s="455"/>
      <c r="F367" s="459"/>
      <c r="G367" s="458"/>
      <c r="R367" s="459"/>
      <c r="S367" s="458"/>
    </row>
    <row r="368" spans="3:19" ht="15.75">
      <c r="C368" s="455"/>
      <c r="D368" s="455"/>
      <c r="E368" s="455"/>
      <c r="F368" s="459"/>
      <c r="G368" s="458"/>
      <c r="R368" s="459"/>
      <c r="S368" s="458"/>
    </row>
    <row r="369" spans="3:19" ht="15.75">
      <c r="C369" s="455"/>
      <c r="D369" s="455"/>
      <c r="E369" s="455"/>
      <c r="F369" s="459"/>
      <c r="G369" s="458"/>
      <c r="R369" s="459"/>
      <c r="S369" s="458"/>
    </row>
    <row r="370" spans="3:19" ht="15.75">
      <c r="C370" s="455"/>
      <c r="D370" s="455"/>
      <c r="E370" s="455"/>
      <c r="F370" s="459"/>
      <c r="G370" s="458"/>
      <c r="R370" s="459"/>
      <c r="S370" s="458"/>
    </row>
    <row r="371" spans="3:19" ht="15.75">
      <c r="C371" s="455"/>
      <c r="D371" s="455"/>
      <c r="E371" s="455"/>
      <c r="F371" s="459"/>
      <c r="G371" s="458"/>
      <c r="R371" s="459"/>
      <c r="S371" s="458"/>
    </row>
    <row r="372" spans="3:19" ht="15.75">
      <c r="C372" s="455"/>
      <c r="D372" s="455"/>
      <c r="E372" s="455"/>
      <c r="F372" s="459"/>
      <c r="G372" s="458"/>
      <c r="R372" s="459"/>
      <c r="S372" s="458"/>
    </row>
    <row r="373" spans="3:19" ht="15.75">
      <c r="C373" s="455"/>
      <c r="D373" s="455"/>
      <c r="E373" s="455"/>
      <c r="F373" s="459"/>
      <c r="G373" s="458"/>
      <c r="R373" s="459"/>
      <c r="S373" s="458"/>
    </row>
    <row r="374" spans="3:19" ht="15.75">
      <c r="C374" s="455"/>
      <c r="D374" s="455"/>
      <c r="E374" s="455"/>
      <c r="F374" s="459"/>
      <c r="G374" s="458"/>
      <c r="R374" s="459"/>
      <c r="S374" s="458"/>
    </row>
    <row r="375" spans="3:19" ht="15.75">
      <c r="C375" s="455"/>
      <c r="D375" s="455"/>
      <c r="E375" s="455"/>
      <c r="F375" s="459"/>
      <c r="G375" s="458"/>
      <c r="R375" s="459"/>
      <c r="S375" s="458"/>
    </row>
    <row r="376" spans="3:19" ht="15.75">
      <c r="C376" s="455"/>
      <c r="D376" s="455"/>
      <c r="E376" s="455"/>
      <c r="F376" s="459"/>
      <c r="G376" s="458"/>
      <c r="R376" s="459"/>
      <c r="S376" s="458"/>
    </row>
    <row r="377" spans="3:19" ht="15.75">
      <c r="C377" s="455"/>
      <c r="D377" s="455"/>
      <c r="E377" s="455"/>
      <c r="F377" s="459"/>
      <c r="G377" s="458"/>
      <c r="R377" s="459"/>
      <c r="S377" s="458"/>
    </row>
    <row r="378" spans="3:19" ht="15.75">
      <c r="C378" s="455"/>
      <c r="D378" s="455"/>
      <c r="E378" s="455"/>
      <c r="F378" s="459"/>
      <c r="G378" s="458"/>
      <c r="R378" s="459"/>
      <c r="S378" s="458"/>
    </row>
    <row r="379" spans="3:19" ht="15.75">
      <c r="C379" s="455"/>
      <c r="D379" s="455"/>
      <c r="E379" s="455"/>
      <c r="F379" s="459"/>
      <c r="G379" s="458"/>
      <c r="R379" s="459"/>
      <c r="S379" s="458"/>
    </row>
    <row r="380" spans="3:19" ht="15.75">
      <c r="C380" s="455"/>
      <c r="D380" s="455"/>
      <c r="E380" s="455"/>
      <c r="F380" s="459"/>
      <c r="G380" s="458"/>
      <c r="R380" s="459"/>
      <c r="S380" s="458"/>
    </row>
    <row r="381" spans="3:19" ht="15.75">
      <c r="C381" s="455"/>
      <c r="D381" s="455"/>
      <c r="E381" s="455"/>
      <c r="F381" s="459"/>
      <c r="G381" s="458"/>
      <c r="R381" s="459"/>
      <c r="S381" s="458"/>
    </row>
    <row r="382" spans="3:19" ht="15.75">
      <c r="C382" s="455"/>
      <c r="D382" s="455"/>
      <c r="E382" s="455"/>
      <c r="F382" s="459"/>
      <c r="G382" s="458"/>
      <c r="R382" s="459"/>
      <c r="S382" s="458"/>
    </row>
    <row r="383" spans="3:19" ht="15.75">
      <c r="C383" s="455"/>
      <c r="D383" s="455"/>
      <c r="E383" s="455"/>
      <c r="F383" s="459"/>
      <c r="G383" s="458"/>
      <c r="R383" s="459"/>
      <c r="S383" s="458"/>
    </row>
    <row r="384" spans="3:19" ht="15.75">
      <c r="C384" s="455"/>
      <c r="D384" s="455"/>
      <c r="E384" s="455"/>
      <c r="F384" s="459"/>
      <c r="G384" s="458"/>
      <c r="R384" s="459"/>
      <c r="S384" s="458"/>
    </row>
    <row r="385" spans="3:19" ht="15.75">
      <c r="C385" s="455"/>
      <c r="D385" s="455"/>
      <c r="E385" s="455"/>
      <c r="F385" s="459"/>
      <c r="G385" s="458"/>
      <c r="R385" s="459"/>
      <c r="S385" s="458"/>
    </row>
    <row r="386" spans="3:19" ht="15.75">
      <c r="C386" s="455"/>
      <c r="D386" s="455"/>
      <c r="E386" s="455"/>
      <c r="F386" s="459"/>
      <c r="G386" s="458"/>
      <c r="R386" s="459"/>
      <c r="S386" s="458"/>
    </row>
    <row r="387" spans="3:19" ht="15.75">
      <c r="C387" s="455"/>
      <c r="D387" s="455"/>
      <c r="E387" s="455"/>
      <c r="F387" s="459"/>
      <c r="G387" s="458"/>
      <c r="R387" s="459"/>
      <c r="S387" s="458"/>
    </row>
    <row r="388" spans="3:19" ht="15.75">
      <c r="C388" s="455"/>
      <c r="D388" s="455"/>
      <c r="E388" s="455"/>
      <c r="F388" s="459"/>
      <c r="G388" s="458"/>
      <c r="R388" s="459"/>
      <c r="S388" s="458"/>
    </row>
    <row r="389" spans="3:19" ht="15.75">
      <c r="C389" s="455"/>
      <c r="D389" s="455"/>
      <c r="E389" s="455"/>
      <c r="F389" s="459"/>
      <c r="G389" s="458"/>
      <c r="R389" s="459"/>
      <c r="S389" s="458"/>
    </row>
    <row r="390" spans="3:19" ht="15.75">
      <c r="C390" s="455"/>
      <c r="D390" s="455"/>
      <c r="E390" s="455"/>
      <c r="F390" s="459"/>
      <c r="G390" s="458"/>
      <c r="R390" s="459"/>
      <c r="S390" s="458"/>
    </row>
    <row r="391" spans="3:19" ht="15.75">
      <c r="C391" s="455"/>
      <c r="D391" s="455"/>
      <c r="E391" s="455"/>
      <c r="F391" s="459"/>
      <c r="G391" s="458"/>
      <c r="R391" s="459"/>
      <c r="S391" s="458"/>
    </row>
    <row r="392" spans="3:19" ht="15.75">
      <c r="C392" s="455"/>
      <c r="D392" s="455"/>
      <c r="E392" s="455"/>
      <c r="F392" s="459"/>
      <c r="G392" s="458"/>
      <c r="R392" s="459"/>
      <c r="S392" s="458"/>
    </row>
    <row r="393" spans="3:19" ht="15.75">
      <c r="C393" s="455"/>
      <c r="D393" s="455"/>
      <c r="E393" s="455"/>
      <c r="F393" s="459"/>
      <c r="G393" s="458"/>
      <c r="R393" s="459"/>
      <c r="S393" s="458"/>
    </row>
    <row r="394" spans="3:19" ht="15.75">
      <c r="C394" s="455"/>
      <c r="D394" s="455"/>
      <c r="E394" s="455"/>
      <c r="F394" s="459"/>
      <c r="G394" s="458"/>
      <c r="R394" s="459"/>
      <c r="S394" s="458"/>
    </row>
    <row r="395" spans="3:19" ht="15.75">
      <c r="C395" s="455"/>
      <c r="D395" s="455"/>
      <c r="E395" s="455"/>
      <c r="F395" s="459"/>
      <c r="G395" s="458"/>
      <c r="R395" s="459"/>
      <c r="S395" s="458"/>
    </row>
    <row r="396" spans="3:19" ht="15.75">
      <c r="C396" s="455"/>
      <c r="D396" s="455"/>
      <c r="E396" s="455"/>
      <c r="F396" s="459"/>
      <c r="G396" s="458"/>
      <c r="R396" s="459"/>
      <c r="S396" s="458"/>
    </row>
    <row r="397" spans="3:19" ht="15.75">
      <c r="C397" s="455"/>
      <c r="D397" s="455"/>
      <c r="E397" s="455"/>
      <c r="F397" s="459"/>
      <c r="G397" s="458"/>
      <c r="R397" s="459"/>
      <c r="S397" s="458"/>
    </row>
    <row r="398" spans="3:19" ht="15.75">
      <c r="C398" s="455"/>
      <c r="D398" s="455"/>
      <c r="E398" s="455"/>
      <c r="F398" s="459"/>
      <c r="G398" s="458"/>
      <c r="R398" s="459"/>
      <c r="S398" s="458"/>
    </row>
    <row r="399" spans="3:19" ht="15.75">
      <c r="C399" s="455"/>
      <c r="D399" s="455"/>
      <c r="E399" s="455"/>
      <c r="F399" s="459"/>
      <c r="G399" s="458"/>
      <c r="R399" s="459"/>
      <c r="S399" s="458"/>
    </row>
    <row r="400" spans="3:19" ht="15.75">
      <c r="C400" s="455"/>
      <c r="D400" s="455"/>
      <c r="E400" s="455"/>
      <c r="F400" s="459"/>
      <c r="G400" s="458"/>
      <c r="R400" s="459"/>
      <c r="S400" s="458"/>
    </row>
    <row r="401" spans="3:19" ht="15.75">
      <c r="C401" s="455"/>
      <c r="D401" s="455"/>
      <c r="E401" s="455"/>
      <c r="F401" s="459"/>
      <c r="G401" s="458"/>
      <c r="R401" s="459"/>
      <c r="S401" s="458"/>
    </row>
    <row r="402" spans="3:19" ht="15.75">
      <c r="C402" s="455"/>
      <c r="D402" s="455"/>
      <c r="E402" s="455"/>
      <c r="F402" s="459"/>
      <c r="G402" s="458"/>
      <c r="R402" s="459"/>
      <c r="S402" s="458"/>
    </row>
    <row r="403" spans="3:19" ht="15.75">
      <c r="C403" s="455"/>
      <c r="D403" s="455"/>
      <c r="E403" s="455"/>
      <c r="F403" s="459"/>
      <c r="G403" s="458"/>
      <c r="R403" s="459"/>
      <c r="S403" s="458"/>
    </row>
    <row r="404" spans="3:19" ht="15.75">
      <c r="C404" s="455"/>
      <c r="D404" s="455"/>
      <c r="E404" s="455"/>
      <c r="F404" s="459"/>
      <c r="G404" s="458"/>
      <c r="R404" s="459"/>
      <c r="S404" s="458"/>
    </row>
    <row r="405" spans="3:19" ht="15.75">
      <c r="C405" s="455"/>
      <c r="D405" s="455"/>
      <c r="E405" s="455"/>
      <c r="F405" s="459"/>
      <c r="G405" s="458"/>
      <c r="R405" s="459"/>
      <c r="S405" s="458"/>
    </row>
    <row r="406" spans="3:19" ht="15.75">
      <c r="C406" s="455"/>
      <c r="D406" s="455"/>
      <c r="E406" s="455"/>
      <c r="F406" s="459"/>
      <c r="G406" s="458"/>
      <c r="R406" s="459"/>
      <c r="S406" s="458"/>
    </row>
    <row r="407" spans="3:19" ht="15.75">
      <c r="C407" s="455"/>
      <c r="D407" s="455"/>
      <c r="E407" s="455"/>
      <c r="F407" s="459"/>
      <c r="G407" s="458"/>
      <c r="R407" s="459"/>
      <c r="S407" s="458"/>
    </row>
    <row r="408" spans="3:19" ht="15.75">
      <c r="C408" s="455"/>
      <c r="D408" s="455"/>
      <c r="E408" s="455"/>
      <c r="F408" s="459"/>
      <c r="G408" s="458"/>
      <c r="R408" s="459"/>
      <c r="S408" s="458"/>
    </row>
    <row r="409" spans="3:19" ht="15.75">
      <c r="C409" s="455"/>
      <c r="D409" s="455"/>
      <c r="E409" s="455"/>
      <c r="F409" s="459"/>
      <c r="G409" s="458"/>
      <c r="R409" s="459"/>
      <c r="S409" s="458"/>
    </row>
    <row r="410" spans="3:19" ht="15.75">
      <c r="C410" s="455"/>
      <c r="D410" s="455"/>
      <c r="E410" s="455"/>
      <c r="F410" s="459"/>
      <c r="G410" s="458"/>
      <c r="R410" s="459"/>
      <c r="S410" s="458"/>
    </row>
    <row r="411" spans="3:19" ht="15.75">
      <c r="C411" s="455"/>
      <c r="D411" s="455"/>
      <c r="E411" s="455"/>
      <c r="F411" s="459"/>
      <c r="G411" s="458"/>
      <c r="R411" s="459"/>
      <c r="S411" s="458"/>
    </row>
    <row r="412" spans="3:19" ht="15.75">
      <c r="C412" s="455"/>
      <c r="D412" s="455"/>
      <c r="E412" s="455"/>
      <c r="F412" s="459"/>
      <c r="G412" s="458"/>
      <c r="R412" s="459"/>
      <c r="S412" s="458"/>
    </row>
    <row r="413" spans="3:19" ht="15.75">
      <c r="C413" s="455"/>
      <c r="D413" s="455"/>
      <c r="E413" s="455"/>
      <c r="F413" s="459"/>
      <c r="G413" s="458"/>
      <c r="R413" s="459"/>
      <c r="S413" s="458"/>
    </row>
    <row r="414" spans="3:19" ht="15.75">
      <c r="C414" s="455"/>
      <c r="D414" s="455"/>
      <c r="E414" s="455"/>
      <c r="F414" s="459"/>
      <c r="G414" s="458"/>
      <c r="R414" s="459"/>
      <c r="S414" s="458"/>
    </row>
    <row r="415" spans="3:19" ht="15.75">
      <c r="C415" s="455"/>
      <c r="D415" s="455"/>
      <c r="E415" s="455"/>
      <c r="F415" s="459"/>
      <c r="G415" s="458"/>
      <c r="R415" s="459"/>
      <c r="S415" s="458"/>
    </row>
    <row r="416" spans="3:19" ht="15.75">
      <c r="C416" s="455"/>
      <c r="D416" s="455"/>
      <c r="E416" s="455"/>
      <c r="F416" s="459"/>
      <c r="G416" s="458"/>
      <c r="R416" s="459"/>
      <c r="S416" s="458"/>
    </row>
    <row r="417" spans="3:19" ht="15.75">
      <c r="C417" s="455"/>
      <c r="D417" s="455"/>
      <c r="E417" s="455"/>
      <c r="F417" s="459"/>
      <c r="G417" s="458"/>
      <c r="R417" s="459"/>
      <c r="S417" s="458"/>
    </row>
    <row r="418" spans="3:19" ht="15.75">
      <c r="C418" s="455"/>
      <c r="D418" s="455"/>
      <c r="E418" s="455"/>
      <c r="F418" s="459"/>
      <c r="G418" s="458"/>
      <c r="R418" s="459"/>
      <c r="S418" s="458"/>
    </row>
    <row r="419" spans="3:19" ht="15.75">
      <c r="C419" s="455"/>
      <c r="D419" s="455"/>
      <c r="E419" s="455"/>
      <c r="F419" s="459"/>
      <c r="G419" s="458"/>
      <c r="R419" s="459"/>
      <c r="S419" s="458"/>
    </row>
    <row r="420" spans="3:19" ht="15.75">
      <c r="C420" s="455"/>
      <c r="D420" s="455"/>
      <c r="E420" s="455"/>
      <c r="F420" s="459"/>
      <c r="G420" s="458"/>
      <c r="R420" s="459"/>
      <c r="S420" s="458"/>
    </row>
    <row r="421" spans="3:19" ht="15.75">
      <c r="C421" s="455"/>
      <c r="D421" s="455"/>
      <c r="E421" s="455"/>
      <c r="F421" s="459"/>
      <c r="G421" s="458"/>
      <c r="R421" s="459"/>
      <c r="S421" s="458"/>
    </row>
    <row r="422" spans="3:19" ht="15.75">
      <c r="C422" s="455"/>
      <c r="D422" s="455"/>
      <c r="E422" s="455"/>
      <c r="F422" s="459"/>
      <c r="G422" s="458"/>
      <c r="R422" s="459"/>
      <c r="S422" s="458"/>
    </row>
    <row r="423" spans="3:19" ht="15.75">
      <c r="C423" s="455"/>
      <c r="D423" s="455"/>
      <c r="E423" s="455"/>
      <c r="F423" s="459"/>
      <c r="G423" s="458"/>
      <c r="R423" s="459"/>
      <c r="S423" s="458"/>
    </row>
    <row r="424" spans="3:19" ht="15.75">
      <c r="C424" s="455"/>
      <c r="D424" s="455"/>
      <c r="E424" s="455"/>
      <c r="F424" s="459"/>
      <c r="G424" s="458"/>
      <c r="R424" s="459"/>
      <c r="S424" s="458"/>
    </row>
    <row r="425" spans="3:19" ht="15.75">
      <c r="C425" s="455"/>
      <c r="D425" s="455"/>
      <c r="E425" s="455"/>
      <c r="F425" s="459"/>
      <c r="G425" s="458"/>
      <c r="R425" s="459"/>
      <c r="S425" s="458"/>
    </row>
    <row r="426" spans="3:19" ht="15.75">
      <c r="C426" s="455"/>
      <c r="D426" s="455"/>
      <c r="E426" s="455"/>
      <c r="F426" s="459"/>
      <c r="G426" s="458"/>
      <c r="R426" s="459"/>
      <c r="S426" s="458"/>
    </row>
    <row r="427" spans="3:19" ht="15.75">
      <c r="C427" s="455"/>
      <c r="D427" s="455"/>
      <c r="E427" s="455"/>
      <c r="F427" s="459"/>
      <c r="G427" s="458"/>
      <c r="R427" s="459"/>
      <c r="S427" s="458"/>
    </row>
    <row r="428" spans="3:19" ht="15.75">
      <c r="C428" s="455"/>
      <c r="D428" s="455"/>
      <c r="E428" s="455"/>
      <c r="F428" s="459"/>
      <c r="G428" s="458"/>
      <c r="R428" s="459"/>
      <c r="S428" s="458"/>
    </row>
    <row r="429" spans="3:19" ht="15.75">
      <c r="C429" s="455"/>
      <c r="D429" s="455"/>
      <c r="E429" s="455"/>
      <c r="F429" s="459"/>
      <c r="G429" s="458"/>
      <c r="R429" s="459"/>
      <c r="S429" s="458"/>
    </row>
    <row r="430" spans="3:19" ht="15.75">
      <c r="C430" s="455"/>
      <c r="D430" s="455"/>
      <c r="E430" s="455"/>
      <c r="F430" s="459"/>
      <c r="G430" s="458"/>
      <c r="R430" s="459"/>
      <c r="S430" s="458"/>
    </row>
    <row r="431" spans="3:19" ht="15.75">
      <c r="C431" s="455"/>
      <c r="D431" s="455"/>
      <c r="E431" s="455"/>
      <c r="F431" s="459"/>
      <c r="G431" s="458"/>
      <c r="R431" s="459"/>
      <c r="S431" s="458"/>
    </row>
    <row r="432" spans="3:19" ht="15.75">
      <c r="C432" s="455"/>
      <c r="D432" s="455"/>
      <c r="E432" s="455"/>
      <c r="F432" s="459"/>
      <c r="G432" s="458"/>
      <c r="R432" s="459"/>
      <c r="S432" s="458"/>
    </row>
    <row r="433" spans="3:19" ht="15.75">
      <c r="C433" s="455"/>
      <c r="D433" s="455"/>
      <c r="E433" s="455"/>
      <c r="F433" s="459"/>
      <c r="G433" s="458"/>
      <c r="R433" s="459"/>
      <c r="S433" s="458"/>
    </row>
    <row r="434" spans="3:19" ht="15.75">
      <c r="C434" s="455"/>
      <c r="D434" s="455"/>
      <c r="E434" s="455"/>
      <c r="F434" s="459"/>
      <c r="G434" s="458"/>
      <c r="R434" s="459"/>
      <c r="S434" s="458"/>
    </row>
    <row r="435" spans="3:19" ht="15.75">
      <c r="C435" s="455"/>
      <c r="D435" s="455"/>
      <c r="E435" s="455"/>
      <c r="F435" s="459"/>
      <c r="G435" s="458"/>
      <c r="R435" s="459"/>
      <c r="S435" s="458"/>
    </row>
    <row r="436" spans="3:19" ht="15.75">
      <c r="C436" s="455"/>
      <c r="D436" s="455"/>
      <c r="E436" s="455"/>
      <c r="F436" s="459"/>
      <c r="G436" s="458"/>
      <c r="R436" s="459"/>
      <c r="S436" s="458"/>
    </row>
    <row r="437" spans="3:19" ht="15.75">
      <c r="C437" s="455"/>
      <c r="D437" s="455"/>
      <c r="E437" s="455"/>
      <c r="F437" s="459"/>
      <c r="G437" s="458"/>
      <c r="R437" s="459"/>
      <c r="S437" s="458"/>
    </row>
    <row r="438" spans="3:19" ht="15.75">
      <c r="C438" s="455"/>
      <c r="D438" s="455"/>
      <c r="E438" s="455"/>
      <c r="F438" s="459"/>
      <c r="G438" s="458"/>
      <c r="R438" s="459"/>
      <c r="S438" s="458"/>
    </row>
    <row r="439" spans="3:19" ht="15.75">
      <c r="C439" s="455"/>
      <c r="D439" s="455"/>
      <c r="E439" s="455"/>
      <c r="F439" s="459"/>
      <c r="G439" s="458"/>
      <c r="R439" s="459"/>
      <c r="S439" s="458"/>
    </row>
    <row r="440" spans="3:19" ht="15.75">
      <c r="C440" s="455"/>
      <c r="D440" s="455"/>
      <c r="E440" s="455"/>
      <c r="F440" s="459"/>
      <c r="G440" s="458"/>
      <c r="R440" s="459"/>
      <c r="S440" s="458"/>
    </row>
    <row r="441" spans="3:19" ht="15.75">
      <c r="C441" s="455"/>
      <c r="D441" s="455"/>
      <c r="E441" s="455"/>
      <c r="F441" s="459"/>
      <c r="G441" s="458"/>
      <c r="R441" s="459"/>
      <c r="S441" s="458"/>
    </row>
    <row r="442" spans="3:19" ht="15.75">
      <c r="C442" s="455"/>
      <c r="D442" s="455"/>
      <c r="E442" s="455"/>
      <c r="F442" s="459"/>
      <c r="G442" s="458"/>
      <c r="R442" s="459"/>
      <c r="S442" s="458"/>
    </row>
    <row r="443" spans="3:19" ht="15.75">
      <c r="C443" s="455"/>
      <c r="D443" s="455"/>
      <c r="E443" s="455"/>
      <c r="F443" s="459"/>
      <c r="G443" s="458"/>
      <c r="R443" s="459"/>
      <c r="S443" s="458"/>
    </row>
    <row r="444" spans="3:19" ht="15.75">
      <c r="C444" s="455"/>
      <c r="D444" s="455"/>
      <c r="E444" s="455"/>
      <c r="F444" s="459"/>
      <c r="G444" s="458"/>
      <c r="R444" s="459"/>
      <c r="S444" s="458"/>
    </row>
    <row r="445" spans="3:19" ht="15.75">
      <c r="C445" s="455"/>
      <c r="D445" s="455"/>
      <c r="E445" s="455"/>
      <c r="F445" s="459"/>
      <c r="G445" s="458"/>
      <c r="R445" s="459"/>
      <c r="S445" s="458"/>
    </row>
    <row r="446" spans="3:19" ht="15.75">
      <c r="C446" s="455"/>
      <c r="D446" s="455"/>
      <c r="E446" s="455"/>
      <c r="F446" s="459"/>
      <c r="G446" s="458"/>
      <c r="R446" s="459"/>
      <c r="S446" s="458"/>
    </row>
    <row r="447" spans="3:19" ht="15.75">
      <c r="C447" s="455"/>
      <c r="D447" s="455"/>
      <c r="E447" s="455"/>
      <c r="F447" s="459"/>
      <c r="G447" s="458"/>
      <c r="R447" s="459"/>
      <c r="S447" s="458"/>
    </row>
    <row r="448" spans="3:19" ht="15.75">
      <c r="C448" s="455"/>
      <c r="D448" s="455"/>
      <c r="E448" s="455"/>
      <c r="F448" s="459"/>
      <c r="G448" s="458"/>
      <c r="R448" s="459"/>
      <c r="S448" s="458"/>
    </row>
    <row r="449" spans="3:19" ht="15.75">
      <c r="C449" s="455"/>
      <c r="D449" s="455"/>
      <c r="E449" s="455"/>
      <c r="F449" s="459"/>
      <c r="G449" s="458"/>
      <c r="R449" s="459"/>
      <c r="S449" s="458"/>
    </row>
    <row r="450" spans="3:19" ht="15.75">
      <c r="C450" s="455"/>
      <c r="D450" s="455"/>
      <c r="E450" s="455"/>
      <c r="F450" s="459"/>
      <c r="G450" s="458"/>
      <c r="R450" s="459"/>
      <c r="S450" s="458"/>
    </row>
    <row r="451" spans="3:19" ht="15.75">
      <c r="C451" s="455"/>
      <c r="D451" s="455"/>
      <c r="E451" s="455"/>
      <c r="F451" s="459"/>
      <c r="G451" s="458"/>
      <c r="R451" s="459"/>
      <c r="S451" s="458"/>
    </row>
    <row r="452" spans="3:19" ht="15.75">
      <c r="C452" s="455"/>
      <c r="D452" s="455"/>
      <c r="E452" s="455"/>
      <c r="F452" s="459"/>
      <c r="G452" s="458"/>
      <c r="R452" s="459"/>
      <c r="S452" s="458"/>
    </row>
    <row r="453" spans="3:19" ht="15.75">
      <c r="C453" s="455"/>
      <c r="D453" s="455"/>
      <c r="E453" s="455"/>
      <c r="F453" s="459"/>
      <c r="G453" s="458"/>
      <c r="R453" s="459"/>
      <c r="S453" s="458"/>
    </row>
    <row r="454" spans="3:19" ht="15.75">
      <c r="C454" s="455"/>
      <c r="D454" s="455"/>
      <c r="E454" s="455"/>
      <c r="F454" s="459"/>
      <c r="G454" s="458"/>
      <c r="R454" s="459"/>
      <c r="S454" s="458"/>
    </row>
    <row r="455" spans="3:19" ht="15.75">
      <c r="C455" s="455"/>
      <c r="D455" s="455"/>
      <c r="E455" s="455"/>
      <c r="F455" s="459"/>
      <c r="G455" s="458"/>
      <c r="R455" s="459"/>
      <c r="S455" s="458"/>
    </row>
    <row r="456" spans="3:19" ht="15.75">
      <c r="C456" s="455"/>
      <c r="D456" s="455"/>
      <c r="E456" s="455"/>
      <c r="F456" s="459"/>
      <c r="G456" s="458"/>
      <c r="R456" s="459"/>
      <c r="S456" s="458"/>
    </row>
    <row r="457" spans="3:19" ht="15.75">
      <c r="C457" s="455"/>
      <c r="D457" s="455"/>
      <c r="E457" s="455"/>
      <c r="F457" s="459"/>
      <c r="G457" s="458"/>
      <c r="R457" s="459"/>
      <c r="S457" s="458"/>
    </row>
    <row r="458" spans="3:19" ht="15.75">
      <c r="C458" s="455"/>
      <c r="D458" s="455"/>
      <c r="E458" s="455"/>
      <c r="F458" s="459"/>
      <c r="G458" s="458"/>
      <c r="R458" s="459"/>
      <c r="S458" s="458"/>
    </row>
    <row r="459" spans="3:19" ht="15.75">
      <c r="C459" s="455"/>
      <c r="D459" s="455"/>
      <c r="E459" s="455"/>
      <c r="F459" s="459"/>
      <c r="G459" s="458"/>
      <c r="R459" s="459"/>
      <c r="S459" s="458"/>
    </row>
    <row r="460" spans="3:19" ht="15.75">
      <c r="C460" s="455"/>
      <c r="D460" s="455"/>
      <c r="E460" s="455"/>
      <c r="F460" s="459"/>
      <c r="G460" s="458"/>
      <c r="R460" s="459"/>
      <c r="S460" s="458"/>
    </row>
    <row r="461" spans="3:19" ht="15.75">
      <c r="C461" s="455"/>
      <c r="D461" s="455"/>
      <c r="E461" s="455"/>
      <c r="F461" s="459"/>
      <c r="G461" s="458"/>
      <c r="R461" s="459"/>
      <c r="S461" s="458"/>
    </row>
    <row r="462" spans="3:19" ht="15.75">
      <c r="C462" s="455"/>
      <c r="D462" s="455"/>
      <c r="E462" s="455"/>
      <c r="F462" s="459"/>
      <c r="G462" s="458"/>
      <c r="R462" s="459"/>
      <c r="S462" s="458"/>
    </row>
    <row r="463" spans="3:19" ht="15.75">
      <c r="C463" s="455"/>
      <c r="D463" s="455"/>
      <c r="E463" s="455"/>
      <c r="F463" s="459"/>
      <c r="G463" s="458"/>
      <c r="R463" s="459"/>
      <c r="S463" s="458"/>
    </row>
    <row r="464" spans="3:19" ht="15.75">
      <c r="C464" s="455"/>
      <c r="D464" s="455"/>
      <c r="E464" s="455"/>
      <c r="F464" s="459"/>
      <c r="G464" s="458"/>
      <c r="R464" s="459"/>
      <c r="S464" s="458"/>
    </row>
    <row r="465" spans="3:19" ht="15.75">
      <c r="C465" s="455"/>
      <c r="D465" s="455"/>
      <c r="E465" s="455"/>
      <c r="F465" s="459"/>
      <c r="G465" s="458"/>
      <c r="R465" s="459"/>
      <c r="S465" s="458"/>
    </row>
    <row r="466" spans="3:19" ht="15.75">
      <c r="C466" s="455"/>
      <c r="D466" s="455"/>
      <c r="E466" s="455"/>
      <c r="F466" s="459"/>
      <c r="G466" s="458"/>
      <c r="R466" s="459"/>
      <c r="S466" s="458"/>
    </row>
    <row r="467" spans="3:19" ht="15.75">
      <c r="C467" s="455"/>
      <c r="D467" s="455"/>
      <c r="E467" s="455"/>
      <c r="F467" s="459"/>
      <c r="G467" s="458"/>
      <c r="R467" s="459"/>
      <c r="S467" s="458"/>
    </row>
    <row r="468" spans="3:19" ht="15.75">
      <c r="C468" s="455"/>
      <c r="D468" s="455"/>
      <c r="E468" s="455"/>
      <c r="F468" s="459"/>
      <c r="G468" s="458"/>
      <c r="R468" s="459"/>
      <c r="S468" s="458"/>
    </row>
    <row r="469" spans="3:19" ht="15.75">
      <c r="C469" s="455"/>
      <c r="D469" s="455"/>
      <c r="E469" s="455"/>
      <c r="F469" s="459"/>
      <c r="G469" s="458"/>
      <c r="R469" s="459"/>
      <c r="S469" s="458"/>
    </row>
    <row r="470" spans="3:19" ht="15.75">
      <c r="C470" s="455"/>
      <c r="D470" s="455"/>
      <c r="E470" s="455"/>
      <c r="F470" s="459"/>
      <c r="G470" s="458"/>
      <c r="R470" s="459"/>
      <c r="S470" s="458"/>
    </row>
    <row r="471" spans="3:19" ht="15.75">
      <c r="C471" s="455"/>
      <c r="D471" s="455"/>
      <c r="E471" s="455"/>
      <c r="F471" s="459"/>
      <c r="G471" s="458"/>
      <c r="R471" s="459"/>
      <c r="S471" s="458"/>
    </row>
    <row r="472" spans="3:19" ht="15.75">
      <c r="C472" s="455"/>
      <c r="D472" s="455"/>
      <c r="E472" s="455"/>
      <c r="F472" s="459"/>
      <c r="G472" s="458"/>
      <c r="R472" s="459"/>
      <c r="S472" s="458"/>
    </row>
    <row r="473" spans="3:19" ht="15.75">
      <c r="C473" s="455"/>
      <c r="D473" s="455"/>
      <c r="E473" s="455"/>
      <c r="F473" s="459"/>
      <c r="G473" s="458"/>
      <c r="R473" s="459"/>
      <c r="S473" s="458"/>
    </row>
    <row r="474" spans="3:19" ht="15.75">
      <c r="C474" s="455"/>
      <c r="D474" s="455"/>
      <c r="E474" s="455"/>
      <c r="F474" s="459"/>
      <c r="G474" s="458"/>
      <c r="R474" s="459"/>
      <c r="S474" s="458"/>
    </row>
    <row r="475" spans="3:19" ht="15.75">
      <c r="C475" s="455"/>
      <c r="D475" s="455"/>
      <c r="E475" s="455"/>
      <c r="F475" s="459"/>
      <c r="G475" s="458"/>
      <c r="R475" s="459"/>
      <c r="S475" s="458"/>
    </row>
    <row r="476" spans="3:19" ht="15.75">
      <c r="C476" s="455"/>
      <c r="D476" s="455"/>
      <c r="E476" s="455"/>
      <c r="F476" s="459"/>
      <c r="G476" s="458"/>
      <c r="R476" s="459"/>
      <c r="S476" s="458"/>
    </row>
    <row r="477" spans="3:19" ht="15.75">
      <c r="C477" s="455"/>
      <c r="D477" s="455"/>
      <c r="E477" s="455"/>
      <c r="F477" s="459"/>
      <c r="G477" s="458"/>
      <c r="R477" s="459"/>
      <c r="S477" s="458"/>
    </row>
    <row r="478" spans="3:19" ht="15.75">
      <c r="C478" s="455"/>
      <c r="D478" s="455"/>
      <c r="E478" s="455"/>
      <c r="F478" s="459"/>
      <c r="G478" s="458"/>
      <c r="R478" s="459"/>
      <c r="S478" s="458"/>
    </row>
    <row r="479" spans="3:19" ht="15.75">
      <c r="C479" s="455"/>
      <c r="D479" s="455"/>
      <c r="E479" s="455"/>
      <c r="F479" s="459"/>
      <c r="G479" s="458"/>
      <c r="R479" s="459"/>
      <c r="S479" s="458"/>
    </row>
    <row r="480" spans="3:19" ht="15.75">
      <c r="C480" s="455"/>
      <c r="D480" s="455"/>
      <c r="E480" s="455"/>
      <c r="F480" s="459"/>
      <c r="G480" s="458"/>
      <c r="R480" s="459"/>
      <c r="S480" s="458"/>
    </row>
    <row r="481" spans="3:19" ht="15.75">
      <c r="C481" s="455"/>
      <c r="D481" s="455"/>
      <c r="E481" s="455"/>
      <c r="F481" s="459"/>
      <c r="G481" s="458"/>
      <c r="R481" s="459"/>
      <c r="S481" s="458"/>
    </row>
    <row r="482" spans="3:19" ht="15.75">
      <c r="C482" s="455"/>
      <c r="D482" s="455"/>
      <c r="E482" s="455"/>
      <c r="F482" s="459"/>
      <c r="G482" s="458"/>
      <c r="R482" s="459"/>
      <c r="S482" s="458"/>
    </row>
    <row r="483" spans="3:19" ht="15.75">
      <c r="C483" s="455"/>
      <c r="D483" s="455"/>
      <c r="E483" s="455"/>
      <c r="F483" s="459"/>
      <c r="G483" s="458"/>
      <c r="R483" s="459"/>
      <c r="S483" s="458"/>
    </row>
    <row r="484" spans="3:19" ht="15.75">
      <c r="C484" s="455"/>
      <c r="D484" s="455"/>
      <c r="E484" s="455"/>
      <c r="F484" s="459"/>
      <c r="G484" s="458"/>
      <c r="R484" s="459"/>
      <c r="S484" s="458"/>
    </row>
    <row r="485" spans="3:19" ht="15.75">
      <c r="C485" s="455"/>
      <c r="D485" s="455"/>
      <c r="E485" s="455"/>
      <c r="F485" s="459"/>
      <c r="G485" s="458"/>
      <c r="R485" s="459"/>
      <c r="S485" s="458"/>
    </row>
    <row r="486" spans="3:19" ht="15.75">
      <c r="C486" s="455"/>
      <c r="D486" s="455"/>
      <c r="E486" s="455"/>
      <c r="F486" s="459"/>
      <c r="G486" s="458"/>
      <c r="R486" s="459"/>
      <c r="S486" s="458"/>
    </row>
    <row r="487" spans="3:19" ht="15.75">
      <c r="C487" s="455"/>
      <c r="D487" s="455"/>
      <c r="E487" s="455"/>
      <c r="F487" s="459"/>
      <c r="G487" s="458"/>
      <c r="R487" s="459"/>
      <c r="S487" s="458"/>
    </row>
    <row r="488" spans="3:19" ht="15.75">
      <c r="C488" s="455"/>
      <c r="D488" s="455"/>
      <c r="E488" s="455"/>
      <c r="F488" s="459"/>
      <c r="G488" s="458"/>
      <c r="R488" s="459"/>
      <c r="S488" s="458"/>
    </row>
    <row r="489" spans="3:19" ht="15.75">
      <c r="C489" s="455"/>
      <c r="D489" s="455"/>
      <c r="E489" s="455"/>
      <c r="F489" s="459"/>
      <c r="G489" s="458"/>
      <c r="R489" s="459"/>
      <c r="S489" s="458"/>
    </row>
    <row r="490" spans="3:19" ht="15.75">
      <c r="C490" s="455"/>
      <c r="D490" s="455"/>
      <c r="E490" s="455"/>
      <c r="F490" s="459"/>
      <c r="G490" s="458"/>
      <c r="R490" s="459"/>
      <c r="S490" s="458"/>
    </row>
    <row r="491" spans="3:19" ht="15.75">
      <c r="C491" s="455"/>
      <c r="D491" s="455"/>
      <c r="E491" s="455"/>
      <c r="F491" s="459"/>
      <c r="G491" s="458"/>
      <c r="R491" s="459"/>
      <c r="S491" s="458"/>
    </row>
    <row r="492" spans="3:19" ht="15.75">
      <c r="C492" s="455"/>
      <c r="D492" s="455"/>
      <c r="E492" s="455"/>
      <c r="F492" s="459"/>
      <c r="G492" s="458"/>
      <c r="R492" s="459"/>
      <c r="S492" s="458"/>
    </row>
    <row r="493" spans="3:19" ht="15.75">
      <c r="C493" s="455"/>
      <c r="D493" s="455"/>
      <c r="E493" s="455"/>
      <c r="F493" s="459"/>
      <c r="G493" s="458"/>
      <c r="R493" s="459"/>
      <c r="S493" s="458"/>
    </row>
    <row r="494" spans="3:19" ht="15.75">
      <c r="C494" s="455"/>
      <c r="D494" s="455"/>
      <c r="E494" s="455"/>
      <c r="F494" s="459"/>
      <c r="G494" s="458"/>
      <c r="R494" s="459"/>
      <c r="S494" s="458"/>
    </row>
    <row r="495" spans="3:19" ht="15.75">
      <c r="C495" s="455"/>
      <c r="D495" s="455"/>
      <c r="E495" s="455"/>
      <c r="F495" s="459"/>
      <c r="G495" s="458"/>
      <c r="R495" s="459"/>
      <c r="S495" s="458"/>
    </row>
    <row r="496" spans="3:19" ht="15.75">
      <c r="C496" s="455"/>
      <c r="D496" s="455"/>
      <c r="E496" s="455"/>
      <c r="F496" s="459"/>
      <c r="G496" s="458"/>
      <c r="R496" s="459"/>
      <c r="S496" s="458"/>
    </row>
    <row r="497" spans="3:19" ht="15.75">
      <c r="C497" s="455"/>
      <c r="D497" s="455"/>
      <c r="E497" s="455"/>
      <c r="F497" s="459"/>
      <c r="G497" s="458"/>
      <c r="R497" s="459"/>
      <c r="S497" s="458"/>
    </row>
    <row r="498" spans="3:19" ht="15.75">
      <c r="C498" s="455"/>
      <c r="D498" s="455"/>
      <c r="E498" s="455"/>
      <c r="F498" s="459"/>
      <c r="G498" s="458"/>
      <c r="R498" s="459"/>
      <c r="S498" s="458"/>
    </row>
    <row r="499" spans="3:19" ht="15.75">
      <c r="C499" s="455"/>
      <c r="D499" s="455"/>
      <c r="E499" s="455"/>
      <c r="F499" s="459"/>
      <c r="G499" s="458"/>
      <c r="R499" s="459"/>
      <c r="S499" s="458"/>
    </row>
    <row r="500" spans="3:19" ht="15.75">
      <c r="C500" s="455"/>
      <c r="D500" s="455"/>
      <c r="E500" s="455"/>
      <c r="F500" s="459"/>
      <c r="G500" s="458"/>
      <c r="R500" s="459"/>
      <c r="S500" s="458"/>
    </row>
    <row r="501" spans="3:19" ht="15.75">
      <c r="C501" s="455"/>
      <c r="D501" s="455"/>
      <c r="E501" s="455"/>
      <c r="F501" s="459"/>
      <c r="G501" s="458"/>
      <c r="R501" s="459"/>
      <c r="S501" s="458"/>
    </row>
    <row r="502" spans="3:19" ht="15.75">
      <c r="C502" s="455"/>
      <c r="D502" s="455"/>
      <c r="E502" s="455"/>
      <c r="F502" s="459"/>
      <c r="G502" s="458"/>
      <c r="R502" s="459"/>
      <c r="S502" s="458"/>
    </row>
    <row r="503" spans="3:19" ht="15.75">
      <c r="C503" s="455"/>
      <c r="D503" s="455"/>
      <c r="E503" s="455"/>
      <c r="F503" s="459"/>
      <c r="G503" s="458"/>
      <c r="R503" s="459"/>
      <c r="S503" s="458"/>
    </row>
    <row r="504" spans="3:19" ht="15.75">
      <c r="C504" s="455"/>
      <c r="D504" s="455"/>
      <c r="E504" s="455"/>
      <c r="F504" s="459"/>
      <c r="G504" s="458"/>
      <c r="R504" s="459"/>
      <c r="S504" s="458"/>
    </row>
    <row r="505" spans="3:19" ht="15.75">
      <c r="C505" s="455"/>
      <c r="D505" s="455"/>
      <c r="E505" s="455"/>
      <c r="F505" s="459"/>
      <c r="G505" s="458"/>
      <c r="R505" s="459"/>
      <c r="S505" s="458"/>
    </row>
    <row r="506" spans="3:19" ht="15.75">
      <c r="C506" s="455"/>
      <c r="D506" s="455"/>
      <c r="E506" s="455"/>
      <c r="F506" s="459"/>
      <c r="G506" s="458"/>
      <c r="R506" s="459"/>
      <c r="S506" s="458"/>
    </row>
    <row r="507" spans="3:19" ht="15.75">
      <c r="C507" s="455"/>
      <c r="D507" s="455"/>
      <c r="E507" s="455"/>
      <c r="F507" s="459"/>
      <c r="G507" s="458"/>
      <c r="R507" s="459"/>
      <c r="S507" s="458"/>
    </row>
    <row r="508" spans="3:19" ht="15.75">
      <c r="C508" s="455"/>
      <c r="D508" s="455"/>
      <c r="E508" s="455"/>
      <c r="F508" s="459"/>
      <c r="G508" s="458"/>
      <c r="R508" s="459"/>
      <c r="S508" s="458"/>
    </row>
    <row r="509" spans="3:19" ht="15.75">
      <c r="C509" s="455"/>
      <c r="D509" s="455"/>
      <c r="E509" s="455"/>
      <c r="F509" s="459"/>
      <c r="G509" s="458"/>
      <c r="R509" s="459"/>
      <c r="S509" s="458"/>
    </row>
    <row r="510" spans="3:19" ht="15.75">
      <c r="C510" s="455"/>
      <c r="D510" s="455"/>
      <c r="E510" s="455"/>
      <c r="F510" s="459"/>
      <c r="G510" s="458"/>
      <c r="R510" s="459"/>
      <c r="S510" s="458"/>
    </row>
    <row r="511" spans="3:19" ht="15.75">
      <c r="C511" s="455"/>
      <c r="D511" s="455"/>
      <c r="E511" s="455"/>
      <c r="F511" s="459"/>
      <c r="G511" s="458"/>
      <c r="R511" s="459"/>
      <c r="S511" s="458"/>
    </row>
    <row r="512" spans="3:19" ht="15.75">
      <c r="C512" s="455"/>
      <c r="D512" s="455"/>
      <c r="E512" s="455"/>
      <c r="F512" s="459"/>
      <c r="G512" s="458"/>
      <c r="R512" s="459"/>
      <c r="S512" s="458"/>
    </row>
    <row r="513" spans="3:19" ht="15.75">
      <c r="C513" s="455"/>
      <c r="D513" s="455"/>
      <c r="E513" s="455"/>
      <c r="F513" s="459"/>
      <c r="G513" s="458"/>
      <c r="R513" s="459"/>
      <c r="S513" s="458"/>
    </row>
    <row r="514" spans="3:19" ht="15.75">
      <c r="C514" s="455"/>
      <c r="D514" s="455"/>
      <c r="E514" s="455"/>
      <c r="F514" s="459"/>
      <c r="G514" s="458"/>
      <c r="R514" s="459"/>
      <c r="S514" s="458"/>
    </row>
    <row r="515" spans="3:19" ht="15.75">
      <c r="C515" s="455"/>
      <c r="D515" s="455"/>
      <c r="E515" s="455"/>
      <c r="F515" s="459"/>
      <c r="G515" s="458"/>
      <c r="R515" s="459"/>
      <c r="S515" s="458"/>
    </row>
    <row r="516" spans="3:19" ht="15.75">
      <c r="C516" s="455"/>
      <c r="D516" s="455"/>
      <c r="E516" s="455"/>
      <c r="F516" s="459"/>
      <c r="G516" s="458"/>
      <c r="R516" s="459"/>
      <c r="S516" s="458"/>
    </row>
    <row r="517" spans="3:19" ht="15.75">
      <c r="C517" s="455"/>
      <c r="D517" s="455"/>
      <c r="E517" s="455"/>
      <c r="F517" s="459"/>
      <c r="G517" s="458"/>
      <c r="R517" s="459"/>
      <c r="S517" s="458"/>
    </row>
    <row r="518" spans="3:19" ht="15.75">
      <c r="C518" s="455"/>
      <c r="D518" s="455"/>
      <c r="E518" s="455"/>
      <c r="F518" s="459"/>
      <c r="G518" s="458"/>
      <c r="R518" s="459"/>
      <c r="S518" s="458"/>
    </row>
    <row r="519" spans="3:19" ht="15.75">
      <c r="C519" s="455"/>
      <c r="D519" s="455"/>
      <c r="E519" s="455"/>
      <c r="F519" s="459"/>
      <c r="G519" s="458"/>
      <c r="R519" s="459"/>
      <c r="S519" s="458"/>
    </row>
    <row r="520" spans="3:19" ht="15.75">
      <c r="C520" s="455"/>
      <c r="D520" s="455"/>
      <c r="E520" s="455"/>
      <c r="F520" s="459"/>
      <c r="G520" s="458"/>
      <c r="R520" s="459"/>
      <c r="S520" s="458"/>
    </row>
    <row r="521" spans="3:19" ht="15.75">
      <c r="C521" s="455"/>
      <c r="D521" s="455"/>
      <c r="E521" s="455"/>
      <c r="F521" s="459"/>
      <c r="G521" s="458"/>
      <c r="R521" s="459"/>
      <c r="S521" s="458"/>
    </row>
    <row r="522" spans="3:19" ht="15.75">
      <c r="C522" s="455"/>
      <c r="D522" s="455"/>
      <c r="E522" s="455"/>
      <c r="F522" s="459"/>
      <c r="G522" s="458"/>
      <c r="R522" s="459"/>
      <c r="S522" s="458"/>
    </row>
    <row r="523" spans="3:19" ht="15.75">
      <c r="C523" s="455"/>
      <c r="D523" s="455"/>
      <c r="E523" s="455"/>
      <c r="F523" s="459"/>
      <c r="G523" s="458"/>
      <c r="R523" s="459"/>
      <c r="S523" s="458"/>
    </row>
    <row r="524" spans="3:19" ht="15.75">
      <c r="C524" s="455"/>
      <c r="D524" s="455"/>
      <c r="E524" s="455"/>
      <c r="F524" s="459"/>
      <c r="G524" s="458"/>
      <c r="R524" s="459"/>
      <c r="S524" s="458"/>
    </row>
    <row r="525" spans="3:19" ht="15.75">
      <c r="C525" s="455"/>
      <c r="D525" s="455"/>
      <c r="E525" s="455"/>
      <c r="F525" s="459"/>
      <c r="G525" s="458"/>
      <c r="R525" s="459"/>
      <c r="S525" s="458"/>
    </row>
    <row r="526" spans="3:19" ht="15.75">
      <c r="C526" s="455"/>
      <c r="D526" s="455"/>
      <c r="E526" s="455"/>
      <c r="F526" s="459"/>
      <c r="G526" s="458"/>
      <c r="R526" s="459"/>
      <c r="S526" s="458"/>
    </row>
    <row r="527" spans="3:19" ht="15.75">
      <c r="C527" s="455"/>
      <c r="D527" s="455"/>
      <c r="E527" s="455"/>
      <c r="F527" s="459"/>
      <c r="G527" s="458"/>
      <c r="R527" s="459"/>
      <c r="S527" s="458"/>
    </row>
    <row r="528" spans="3:19" ht="15.75">
      <c r="C528" s="455"/>
      <c r="D528" s="455"/>
      <c r="E528" s="455"/>
      <c r="F528" s="459"/>
      <c r="G528" s="458"/>
      <c r="R528" s="459"/>
      <c r="S528" s="458"/>
    </row>
    <row r="529" spans="3:19" ht="15.75">
      <c r="C529" s="455"/>
      <c r="D529" s="455"/>
      <c r="E529" s="455"/>
      <c r="F529" s="459"/>
      <c r="G529" s="458"/>
      <c r="R529" s="459"/>
      <c r="S529" s="458"/>
    </row>
    <row r="530" spans="3:19" ht="15.75">
      <c r="C530" s="455"/>
      <c r="D530" s="455"/>
      <c r="E530" s="455"/>
      <c r="F530" s="459"/>
      <c r="G530" s="458"/>
      <c r="R530" s="459"/>
      <c r="S530" s="458"/>
    </row>
    <row r="531" spans="3:19" ht="15.75">
      <c r="C531" s="455"/>
      <c r="D531" s="455"/>
      <c r="E531" s="455"/>
      <c r="F531" s="459"/>
      <c r="G531" s="458"/>
      <c r="R531" s="459"/>
      <c r="S531" s="458"/>
    </row>
    <row r="532" spans="3:19" ht="15.75">
      <c r="C532" s="455"/>
      <c r="D532" s="455"/>
      <c r="E532" s="455"/>
      <c r="F532" s="459"/>
      <c r="G532" s="458"/>
      <c r="R532" s="459"/>
      <c r="S532" s="458"/>
    </row>
    <row r="533" spans="3:19" ht="15.75">
      <c r="C533" s="455"/>
      <c r="D533" s="455"/>
      <c r="E533" s="455"/>
      <c r="F533" s="459"/>
      <c r="G533" s="458"/>
      <c r="R533" s="459"/>
      <c r="S533" s="458"/>
    </row>
    <row r="534" spans="3:19" ht="15.75">
      <c r="C534" s="455"/>
      <c r="D534" s="455"/>
      <c r="E534" s="455"/>
      <c r="F534" s="459"/>
      <c r="G534" s="458"/>
      <c r="R534" s="459"/>
      <c r="S534" s="458"/>
    </row>
    <row r="535" spans="3:19" ht="15.75">
      <c r="C535" s="455"/>
      <c r="D535" s="455"/>
      <c r="E535" s="455"/>
      <c r="F535" s="459"/>
      <c r="G535" s="458"/>
      <c r="R535" s="459"/>
      <c r="S535" s="458"/>
    </row>
    <row r="536" spans="3:19" ht="15.75">
      <c r="C536" s="455"/>
      <c r="D536" s="455"/>
      <c r="E536" s="455"/>
      <c r="F536" s="459"/>
      <c r="G536" s="458"/>
      <c r="R536" s="459"/>
      <c r="S536" s="458"/>
    </row>
    <row r="537" spans="3:19" ht="15.75">
      <c r="C537" s="455"/>
      <c r="D537" s="455"/>
      <c r="E537" s="455"/>
      <c r="F537" s="459"/>
      <c r="G537" s="458"/>
      <c r="R537" s="459"/>
      <c r="S537" s="458"/>
    </row>
    <row r="538" spans="3:19" ht="15.75">
      <c r="C538" s="455"/>
      <c r="D538" s="455"/>
      <c r="E538" s="455"/>
      <c r="F538" s="459"/>
      <c r="G538" s="458"/>
      <c r="R538" s="459"/>
      <c r="S538" s="458"/>
    </row>
    <row r="539" spans="3:19" ht="15.75">
      <c r="C539" s="455"/>
      <c r="D539" s="455"/>
      <c r="E539" s="455"/>
      <c r="F539" s="459"/>
      <c r="G539" s="458"/>
      <c r="R539" s="459"/>
      <c r="S539" s="458"/>
    </row>
    <row r="540" spans="3:19" ht="15.75">
      <c r="C540" s="455"/>
      <c r="D540" s="455"/>
      <c r="E540" s="455"/>
      <c r="F540" s="459"/>
      <c r="G540" s="458"/>
      <c r="R540" s="459"/>
      <c r="S540" s="458"/>
    </row>
    <row r="541" spans="3:19" ht="15.75">
      <c r="C541" s="455"/>
      <c r="D541" s="455"/>
      <c r="E541" s="455"/>
      <c r="F541" s="459"/>
      <c r="G541" s="458"/>
      <c r="R541" s="459"/>
      <c r="S541" s="458"/>
    </row>
    <row r="542" spans="3:19" ht="15.75">
      <c r="C542" s="455"/>
      <c r="D542" s="455"/>
      <c r="E542" s="455"/>
      <c r="F542" s="459"/>
      <c r="G542" s="458"/>
      <c r="R542" s="459"/>
      <c r="S542" s="458"/>
    </row>
    <row r="543" spans="3:19" ht="15.75">
      <c r="C543" s="455"/>
      <c r="D543" s="455"/>
      <c r="E543" s="455"/>
      <c r="F543" s="459"/>
      <c r="G543" s="458"/>
      <c r="R543" s="459"/>
      <c r="S543" s="458"/>
    </row>
    <row r="544" spans="3:19" ht="15.75">
      <c r="C544" s="455"/>
      <c r="D544" s="455"/>
      <c r="E544" s="455"/>
      <c r="F544" s="459"/>
      <c r="G544" s="458"/>
      <c r="R544" s="459"/>
      <c r="S544" s="458"/>
    </row>
    <row r="545" spans="3:19" ht="15.75">
      <c r="C545" s="455"/>
      <c r="D545" s="455"/>
      <c r="E545" s="455"/>
      <c r="F545" s="459"/>
      <c r="G545" s="458"/>
      <c r="R545" s="459"/>
      <c r="S545" s="458"/>
    </row>
    <row r="546" spans="3:19" ht="15.75">
      <c r="C546" s="455"/>
      <c r="D546" s="455"/>
      <c r="E546" s="455"/>
      <c r="F546" s="459"/>
      <c r="G546" s="458"/>
      <c r="R546" s="459"/>
      <c r="S546" s="458"/>
    </row>
    <row r="547" spans="3:19" ht="15.75">
      <c r="C547" s="455"/>
      <c r="D547" s="455"/>
      <c r="E547" s="455"/>
      <c r="F547" s="459"/>
      <c r="G547" s="458"/>
      <c r="R547" s="459"/>
      <c r="S547" s="458"/>
    </row>
    <row r="548" spans="3:19" ht="15.75">
      <c r="C548" s="455"/>
      <c r="D548" s="455"/>
      <c r="E548" s="455"/>
      <c r="F548" s="459"/>
      <c r="G548" s="458"/>
      <c r="R548" s="459"/>
      <c r="S548" s="458"/>
    </row>
    <row r="549" spans="3:19" ht="15.75">
      <c r="C549" s="455"/>
      <c r="D549" s="455"/>
      <c r="E549" s="455"/>
      <c r="F549" s="459"/>
      <c r="G549" s="458"/>
      <c r="R549" s="459"/>
      <c r="S549" s="458"/>
    </row>
    <row r="550" spans="3:19" ht="15.75">
      <c r="C550" s="455"/>
      <c r="D550" s="455"/>
      <c r="E550" s="455"/>
      <c r="F550" s="459"/>
      <c r="G550" s="458"/>
      <c r="R550" s="459"/>
      <c r="S550" s="458"/>
    </row>
    <row r="551" spans="3:19" ht="15.75">
      <c r="C551" s="455"/>
      <c r="D551" s="455"/>
      <c r="E551" s="455"/>
      <c r="F551" s="459"/>
      <c r="G551" s="458"/>
      <c r="R551" s="459"/>
      <c r="S551" s="458"/>
    </row>
    <row r="552" spans="3:19" ht="15.75">
      <c r="C552" s="455"/>
      <c r="D552" s="455"/>
      <c r="E552" s="455"/>
      <c r="F552" s="459"/>
      <c r="G552" s="458"/>
      <c r="R552" s="459"/>
      <c r="S552" s="458"/>
    </row>
    <row r="553" spans="3:19" ht="15.75">
      <c r="C553" s="455"/>
      <c r="D553" s="455"/>
      <c r="E553" s="455"/>
      <c r="F553" s="459"/>
      <c r="G553" s="458"/>
      <c r="R553" s="459"/>
      <c r="S553" s="458"/>
    </row>
    <row r="554" spans="3:19" ht="15.75">
      <c r="C554" s="455"/>
      <c r="D554" s="455"/>
      <c r="E554" s="455"/>
      <c r="F554" s="459"/>
      <c r="G554" s="458"/>
      <c r="R554" s="459"/>
      <c r="S554" s="458"/>
    </row>
    <row r="555" spans="3:19" ht="15.75">
      <c r="C555" s="455"/>
      <c r="D555" s="455"/>
      <c r="E555" s="455"/>
      <c r="F555" s="459"/>
      <c r="G555" s="458"/>
      <c r="R555" s="459"/>
      <c r="S555" s="458"/>
    </row>
    <row r="556" spans="3:19" ht="15.75">
      <c r="C556" s="455"/>
      <c r="D556" s="455"/>
      <c r="E556" s="455"/>
      <c r="F556" s="459"/>
      <c r="G556" s="458"/>
      <c r="R556" s="459"/>
      <c r="S556" s="458"/>
    </row>
    <row r="557" spans="3:19" ht="15.75">
      <c r="C557" s="455"/>
      <c r="D557" s="455"/>
      <c r="E557" s="455"/>
      <c r="F557" s="459"/>
      <c r="G557" s="458"/>
      <c r="R557" s="459"/>
      <c r="S557" s="458"/>
    </row>
    <row r="558" spans="3:19" ht="15.75">
      <c r="C558" s="455"/>
      <c r="D558" s="455"/>
      <c r="E558" s="455"/>
      <c r="F558" s="459"/>
      <c r="G558" s="458"/>
      <c r="R558" s="459"/>
      <c r="S558" s="458"/>
    </row>
    <row r="559" spans="3:19" ht="15.75">
      <c r="C559" s="455"/>
      <c r="D559" s="455"/>
      <c r="E559" s="455"/>
      <c r="F559" s="459"/>
      <c r="G559" s="458"/>
      <c r="R559" s="459"/>
      <c r="S559" s="458"/>
    </row>
    <row r="560" spans="3:19" ht="15.75">
      <c r="C560" s="455"/>
      <c r="D560" s="455"/>
      <c r="E560" s="455"/>
      <c r="F560" s="459"/>
      <c r="G560" s="458"/>
      <c r="R560" s="459"/>
      <c r="S560" s="458"/>
    </row>
    <row r="561" spans="3:19" ht="15.75">
      <c r="C561" s="455"/>
      <c r="D561" s="455"/>
      <c r="E561" s="455"/>
      <c r="F561" s="459"/>
      <c r="G561" s="458"/>
      <c r="R561" s="459"/>
      <c r="S561" s="458"/>
    </row>
    <row r="562" spans="3:19" ht="15.75">
      <c r="C562" s="455"/>
      <c r="D562" s="455"/>
      <c r="E562" s="455"/>
      <c r="F562" s="459"/>
      <c r="G562" s="458"/>
      <c r="R562" s="459"/>
      <c r="S562" s="458"/>
    </row>
    <row r="563" spans="3:19" ht="15.75">
      <c r="C563" s="455"/>
      <c r="D563" s="455"/>
      <c r="E563" s="455"/>
      <c r="F563" s="459"/>
      <c r="G563" s="458"/>
      <c r="R563" s="459"/>
      <c r="S563" s="458"/>
    </row>
    <row r="564" spans="3:19" ht="15.75">
      <c r="C564" s="455"/>
      <c r="D564" s="455"/>
      <c r="E564" s="455"/>
      <c r="F564" s="459"/>
      <c r="G564" s="458"/>
      <c r="R564" s="459"/>
      <c r="S564" s="458"/>
    </row>
    <row r="565" spans="3:19" ht="15.75">
      <c r="C565" s="455"/>
      <c r="D565" s="455"/>
      <c r="E565" s="455"/>
      <c r="F565" s="459"/>
      <c r="G565" s="458"/>
      <c r="R565" s="459"/>
      <c r="S565" s="458"/>
    </row>
    <row r="566" spans="3:19" ht="15.75">
      <c r="C566" s="455"/>
      <c r="D566" s="455"/>
      <c r="E566" s="455"/>
      <c r="F566" s="459"/>
      <c r="G566" s="458"/>
      <c r="R566" s="459"/>
      <c r="S566" s="458"/>
    </row>
    <row r="567" spans="3:19" ht="15.75">
      <c r="C567" s="455"/>
      <c r="D567" s="455"/>
      <c r="E567" s="455"/>
      <c r="F567" s="459"/>
      <c r="G567" s="458"/>
      <c r="R567" s="459"/>
      <c r="S567" s="458"/>
    </row>
    <row r="568" spans="3:19" ht="15.75">
      <c r="C568" s="455"/>
      <c r="D568" s="455"/>
      <c r="E568" s="455"/>
      <c r="F568" s="459"/>
      <c r="G568" s="458"/>
      <c r="R568" s="459"/>
      <c r="S568" s="458"/>
    </row>
    <row r="569" spans="3:19" ht="15.75">
      <c r="C569" s="455"/>
      <c r="D569" s="455"/>
      <c r="E569" s="455"/>
      <c r="F569" s="459"/>
      <c r="G569" s="458"/>
      <c r="R569" s="459"/>
      <c r="S569" s="458"/>
    </row>
    <row r="570" spans="3:19" ht="15.75">
      <c r="C570" s="455"/>
      <c r="D570" s="455"/>
      <c r="E570" s="455"/>
      <c r="F570" s="459"/>
      <c r="G570" s="458"/>
      <c r="R570" s="459"/>
      <c r="S570" s="458"/>
    </row>
    <row r="571" spans="3:19" ht="15.75">
      <c r="C571" s="455"/>
      <c r="D571" s="455"/>
      <c r="E571" s="455"/>
      <c r="F571" s="459"/>
      <c r="G571" s="458"/>
      <c r="R571" s="459"/>
      <c r="S571" s="458"/>
    </row>
    <row r="572" spans="3:19" ht="15.75">
      <c r="C572" s="455"/>
      <c r="D572" s="455"/>
      <c r="E572" s="455"/>
      <c r="F572" s="459"/>
      <c r="G572" s="458"/>
      <c r="R572" s="459"/>
      <c r="S572" s="458"/>
    </row>
    <row r="573" spans="3:19" ht="15.75">
      <c r="C573" s="455"/>
      <c r="D573" s="455"/>
      <c r="E573" s="455"/>
      <c r="F573" s="459"/>
      <c r="G573" s="458"/>
      <c r="R573" s="459"/>
      <c r="S573" s="458"/>
    </row>
    <row r="574" spans="3:19" ht="15.75">
      <c r="C574" s="455"/>
      <c r="D574" s="455"/>
      <c r="E574" s="455"/>
      <c r="F574" s="459"/>
      <c r="G574" s="458"/>
      <c r="R574" s="459"/>
      <c r="S574" s="458"/>
    </row>
    <row r="575" spans="3:19" ht="15.75">
      <c r="C575" s="455"/>
      <c r="D575" s="455"/>
      <c r="E575" s="455"/>
      <c r="F575" s="459"/>
      <c r="G575" s="458"/>
      <c r="R575" s="459"/>
      <c r="S575" s="458"/>
    </row>
    <row r="576" spans="3:19" ht="15.75">
      <c r="C576" s="455"/>
      <c r="D576" s="455"/>
      <c r="E576" s="455"/>
      <c r="F576" s="459"/>
      <c r="G576" s="458"/>
      <c r="R576" s="459"/>
      <c r="S576" s="458"/>
    </row>
    <row r="577" spans="3:19" ht="15.75">
      <c r="C577" s="455"/>
      <c r="D577" s="455"/>
      <c r="E577" s="455"/>
      <c r="F577" s="459"/>
      <c r="G577" s="458"/>
      <c r="R577" s="459"/>
      <c r="S577" s="458"/>
    </row>
    <row r="578" spans="3:19" ht="15.75">
      <c r="C578" s="455"/>
      <c r="D578" s="455"/>
      <c r="E578" s="455"/>
      <c r="F578" s="459"/>
      <c r="G578" s="458"/>
      <c r="R578" s="459"/>
      <c r="S578" s="458"/>
    </row>
    <row r="579" spans="3:19" ht="15.75">
      <c r="C579" s="455"/>
      <c r="D579" s="455"/>
      <c r="E579" s="455"/>
      <c r="F579" s="459"/>
      <c r="G579" s="458"/>
      <c r="R579" s="459"/>
      <c r="S579" s="458"/>
    </row>
    <row r="580" spans="3:19" ht="15.75">
      <c r="C580" s="455"/>
      <c r="D580" s="455"/>
      <c r="E580" s="455"/>
      <c r="F580" s="459"/>
      <c r="G580" s="458"/>
      <c r="R580" s="459"/>
      <c r="S580" s="458"/>
    </row>
    <row r="581" spans="3:19" ht="15.75">
      <c r="C581" s="455"/>
      <c r="D581" s="455"/>
      <c r="E581" s="455"/>
      <c r="F581" s="459"/>
      <c r="G581" s="458"/>
      <c r="R581" s="459"/>
      <c r="S581" s="458"/>
    </row>
    <row r="582" spans="3:19" ht="15.75">
      <c r="C582" s="455"/>
      <c r="D582" s="455"/>
      <c r="E582" s="455"/>
      <c r="F582" s="459"/>
      <c r="G582" s="458"/>
      <c r="R582" s="459"/>
      <c r="S582" s="458"/>
    </row>
    <row r="583" spans="3:19" ht="15.75">
      <c r="C583" s="455"/>
      <c r="D583" s="455"/>
      <c r="E583" s="455"/>
      <c r="F583" s="459"/>
      <c r="G583" s="458"/>
      <c r="R583" s="459"/>
      <c r="S583" s="458"/>
    </row>
    <row r="584" spans="3:19" ht="15.75">
      <c r="C584" s="455"/>
      <c r="D584" s="455"/>
      <c r="E584" s="455"/>
      <c r="F584" s="459"/>
      <c r="G584" s="458"/>
      <c r="R584" s="459"/>
      <c r="S584" s="458"/>
    </row>
    <row r="585" spans="3:19" ht="15.75">
      <c r="C585" s="455"/>
      <c r="D585" s="455"/>
      <c r="E585" s="455"/>
      <c r="F585" s="459"/>
      <c r="G585" s="458"/>
      <c r="R585" s="459"/>
      <c r="S585" s="458"/>
    </row>
    <row r="586" spans="3:19" ht="15.75">
      <c r="C586" s="455"/>
      <c r="D586" s="455"/>
      <c r="E586" s="455"/>
      <c r="F586" s="459"/>
      <c r="G586" s="458"/>
      <c r="R586" s="459"/>
      <c r="S586" s="458"/>
    </row>
    <row r="587" spans="3:19" ht="15.75">
      <c r="C587" s="455"/>
      <c r="D587" s="455"/>
      <c r="E587" s="455"/>
      <c r="F587" s="459"/>
      <c r="G587" s="458"/>
      <c r="R587" s="459"/>
      <c r="S587" s="458"/>
    </row>
    <row r="588" spans="3:19" ht="15.75">
      <c r="C588" s="455"/>
      <c r="D588" s="455"/>
      <c r="E588" s="455"/>
      <c r="F588" s="459"/>
      <c r="G588" s="458"/>
      <c r="R588" s="459"/>
      <c r="S588" s="458"/>
    </row>
    <row r="589" spans="3:19" ht="15.75">
      <c r="C589" s="455"/>
      <c r="D589" s="455"/>
      <c r="E589" s="455"/>
      <c r="F589" s="459"/>
      <c r="G589" s="458"/>
      <c r="R589" s="459"/>
      <c r="S589" s="458"/>
    </row>
    <row r="590" spans="3:19" ht="15.75">
      <c r="C590" s="455"/>
      <c r="D590" s="455"/>
      <c r="E590" s="455"/>
      <c r="F590" s="459"/>
      <c r="G590" s="458"/>
      <c r="R590" s="459"/>
      <c r="S590" s="458"/>
    </row>
    <row r="591" spans="3:19" ht="15.75">
      <c r="C591" s="455"/>
      <c r="D591" s="455"/>
      <c r="E591" s="455"/>
      <c r="F591" s="459"/>
      <c r="G591" s="458"/>
      <c r="R591" s="459"/>
      <c r="S591" s="458"/>
    </row>
    <row r="592" spans="3:19" ht="15.75">
      <c r="C592" s="455"/>
      <c r="D592" s="455"/>
      <c r="E592" s="455"/>
      <c r="F592" s="459"/>
      <c r="G592" s="458"/>
      <c r="R592" s="459"/>
      <c r="S592" s="458"/>
    </row>
    <row r="593" spans="3:19" ht="15.75">
      <c r="C593" s="455"/>
      <c r="D593" s="455"/>
      <c r="E593" s="455"/>
      <c r="F593" s="459"/>
      <c r="G593" s="458"/>
      <c r="R593" s="459"/>
      <c r="S593" s="458"/>
    </row>
    <row r="594" spans="3:19" ht="15.75">
      <c r="C594" s="455"/>
      <c r="D594" s="455"/>
      <c r="E594" s="455"/>
      <c r="F594" s="459"/>
      <c r="G594" s="458"/>
      <c r="R594" s="459"/>
      <c r="S594" s="458"/>
    </row>
    <row r="595" spans="3:19" ht="15.75">
      <c r="C595" s="455"/>
      <c r="D595" s="455"/>
      <c r="E595" s="455"/>
      <c r="F595" s="459"/>
      <c r="G595" s="458"/>
      <c r="R595" s="459"/>
      <c r="S595" s="458"/>
    </row>
    <row r="596" spans="3:19" ht="15.75">
      <c r="C596" s="455"/>
      <c r="D596" s="455"/>
      <c r="E596" s="455"/>
      <c r="F596" s="459"/>
      <c r="G596" s="458"/>
      <c r="R596" s="459"/>
      <c r="S596" s="458"/>
    </row>
    <row r="597" spans="3:19" ht="15.75">
      <c r="C597" s="455"/>
      <c r="D597" s="455"/>
      <c r="E597" s="455"/>
      <c r="F597" s="459"/>
      <c r="G597" s="458"/>
      <c r="R597" s="459"/>
      <c r="S597" s="458"/>
    </row>
    <row r="598" spans="3:19" ht="15.75">
      <c r="C598" s="455"/>
      <c r="D598" s="455"/>
      <c r="E598" s="455"/>
      <c r="F598" s="459"/>
      <c r="G598" s="458"/>
      <c r="R598" s="459"/>
      <c r="S598" s="458"/>
    </row>
    <row r="599" spans="3:19" ht="15.75">
      <c r="C599" s="455"/>
      <c r="D599" s="455"/>
      <c r="E599" s="455"/>
      <c r="F599" s="459"/>
      <c r="G599" s="458"/>
      <c r="R599" s="459"/>
      <c r="S599" s="458"/>
    </row>
    <row r="600" spans="3:19" ht="15.75">
      <c r="C600" s="455"/>
      <c r="D600" s="455"/>
      <c r="E600" s="455"/>
      <c r="F600" s="459"/>
      <c r="G600" s="458"/>
      <c r="R600" s="459"/>
      <c r="S600" s="458"/>
    </row>
    <row r="601" spans="3:19" ht="15.75">
      <c r="C601" s="455"/>
      <c r="D601" s="455"/>
      <c r="E601" s="455"/>
      <c r="F601" s="459"/>
      <c r="G601" s="458"/>
      <c r="R601" s="459"/>
      <c r="S601" s="458"/>
    </row>
    <row r="602" spans="3:19" ht="15.75">
      <c r="C602" s="455"/>
      <c r="D602" s="455"/>
      <c r="E602" s="455"/>
      <c r="F602" s="459"/>
      <c r="G602" s="458"/>
      <c r="R602" s="459"/>
      <c r="S602" s="458"/>
    </row>
    <row r="603" spans="3:19" ht="15.75">
      <c r="C603" s="455"/>
      <c r="D603" s="455"/>
      <c r="E603" s="455"/>
      <c r="F603" s="459"/>
      <c r="G603" s="458"/>
      <c r="R603" s="459"/>
      <c r="S603" s="458"/>
    </row>
    <row r="604" spans="3:19" ht="15.75">
      <c r="C604" s="455"/>
      <c r="D604" s="455"/>
      <c r="E604" s="455"/>
      <c r="F604" s="459"/>
      <c r="G604" s="458"/>
      <c r="R604" s="459"/>
      <c r="S604" s="458"/>
    </row>
    <row r="605" spans="3:19" ht="15.75">
      <c r="C605" s="455"/>
      <c r="D605" s="455"/>
      <c r="E605" s="455"/>
      <c r="F605" s="459"/>
      <c r="G605" s="458"/>
      <c r="R605" s="459"/>
      <c r="S605" s="458"/>
    </row>
    <row r="606" spans="3:19" ht="15.75">
      <c r="C606" s="455"/>
      <c r="D606" s="455"/>
      <c r="E606" s="455"/>
      <c r="F606" s="459"/>
      <c r="G606" s="458"/>
      <c r="R606" s="459"/>
      <c r="S606" s="458"/>
    </row>
    <row r="607" spans="3:19" ht="15.75">
      <c r="C607" s="455"/>
      <c r="D607" s="455"/>
      <c r="E607" s="455"/>
      <c r="F607" s="459"/>
      <c r="G607" s="458"/>
      <c r="R607" s="459"/>
      <c r="S607" s="458"/>
    </row>
    <row r="608" spans="3:19" ht="15.75">
      <c r="C608" s="455"/>
      <c r="D608" s="455"/>
      <c r="E608" s="455"/>
      <c r="F608" s="459"/>
      <c r="G608" s="458"/>
      <c r="R608" s="459"/>
      <c r="S608" s="458"/>
    </row>
    <row r="609" spans="3:19" ht="15.75">
      <c r="C609" s="455"/>
      <c r="D609" s="455"/>
      <c r="E609" s="455"/>
      <c r="F609" s="459"/>
      <c r="G609" s="458"/>
      <c r="R609" s="459"/>
      <c r="S609" s="458"/>
    </row>
    <row r="610" spans="3:19" ht="15.75">
      <c r="C610" s="455"/>
      <c r="D610" s="455"/>
      <c r="E610" s="455"/>
      <c r="F610" s="459"/>
      <c r="G610" s="458"/>
      <c r="R610" s="459"/>
      <c r="S610" s="458"/>
    </row>
    <row r="611" spans="3:19" ht="15.75">
      <c r="C611" s="455"/>
      <c r="D611" s="455"/>
      <c r="E611" s="455"/>
      <c r="F611" s="459"/>
      <c r="G611" s="458"/>
      <c r="R611" s="459"/>
      <c r="S611" s="458"/>
    </row>
    <row r="612" spans="3:19" ht="15.75">
      <c r="C612" s="455"/>
      <c r="D612" s="455"/>
      <c r="E612" s="455"/>
      <c r="F612" s="459"/>
      <c r="G612" s="458"/>
      <c r="R612" s="459"/>
      <c r="S612" s="458"/>
    </row>
    <row r="613" spans="3:19" ht="15.75">
      <c r="C613" s="455"/>
      <c r="D613" s="455"/>
      <c r="E613" s="455"/>
      <c r="F613" s="459"/>
      <c r="G613" s="458"/>
      <c r="R613" s="459"/>
      <c r="S613" s="458"/>
    </row>
    <row r="614" spans="3:19" ht="15.75">
      <c r="C614" s="455"/>
      <c r="D614" s="455"/>
      <c r="E614" s="455"/>
      <c r="F614" s="459"/>
      <c r="G614" s="458"/>
      <c r="R614" s="459"/>
      <c r="S614" s="458"/>
    </row>
    <row r="615" spans="3:19" ht="15.75">
      <c r="C615" s="455"/>
      <c r="D615" s="455"/>
      <c r="E615" s="455"/>
      <c r="F615" s="459"/>
      <c r="G615" s="458"/>
      <c r="R615" s="459"/>
      <c r="S615" s="458"/>
    </row>
    <row r="616" spans="3:19" ht="15.75">
      <c r="C616" s="455"/>
      <c r="D616" s="455"/>
      <c r="E616" s="455"/>
      <c r="F616" s="459"/>
      <c r="G616" s="458"/>
      <c r="R616" s="459"/>
      <c r="S616" s="458"/>
    </row>
    <row r="617" spans="3:19" ht="15.75">
      <c r="C617" s="455"/>
      <c r="D617" s="455"/>
      <c r="E617" s="455"/>
      <c r="F617" s="459"/>
      <c r="G617" s="458"/>
      <c r="R617" s="459"/>
      <c r="S617" s="458"/>
    </row>
    <row r="618" spans="3:19" ht="15.75">
      <c r="C618" s="455"/>
      <c r="D618" s="455"/>
      <c r="E618" s="455"/>
      <c r="F618" s="459"/>
      <c r="G618" s="458"/>
      <c r="R618" s="459"/>
      <c r="S618" s="458"/>
    </row>
    <row r="619" spans="3:19" ht="15.75">
      <c r="C619" s="455"/>
      <c r="D619" s="455"/>
      <c r="E619" s="455"/>
      <c r="F619" s="459"/>
      <c r="G619" s="458"/>
      <c r="R619" s="459"/>
      <c r="S619" s="458"/>
    </row>
    <row r="620" spans="3:19" ht="15.75">
      <c r="C620" s="455"/>
      <c r="D620" s="455"/>
      <c r="E620" s="455"/>
      <c r="F620" s="459"/>
      <c r="G620" s="458"/>
      <c r="R620" s="459"/>
      <c r="S620" s="458"/>
    </row>
    <row r="621" spans="3:19" ht="15.75">
      <c r="C621" s="455"/>
      <c r="D621" s="455"/>
      <c r="E621" s="455"/>
      <c r="F621" s="459"/>
      <c r="G621" s="458"/>
      <c r="R621" s="459"/>
      <c r="S621" s="458"/>
    </row>
    <row r="622" spans="3:19" ht="15.75">
      <c r="C622" s="455"/>
      <c r="D622" s="455"/>
      <c r="E622" s="455"/>
      <c r="F622" s="459"/>
      <c r="G622" s="458"/>
      <c r="R622" s="459"/>
      <c r="S622" s="458"/>
    </row>
    <row r="623" spans="3:19" ht="15.75">
      <c r="C623" s="455"/>
      <c r="D623" s="455"/>
      <c r="E623" s="455"/>
      <c r="F623" s="459"/>
      <c r="G623" s="458"/>
      <c r="R623" s="459"/>
      <c r="S623" s="458"/>
    </row>
    <row r="624" spans="3:19" ht="15.75">
      <c r="C624" s="455"/>
      <c r="D624" s="455"/>
      <c r="E624" s="455"/>
      <c r="F624" s="459"/>
      <c r="G624" s="458"/>
      <c r="R624" s="459"/>
      <c r="S624" s="458"/>
    </row>
    <row r="625" spans="3:19" ht="15.75">
      <c r="C625" s="455"/>
      <c r="D625" s="455"/>
      <c r="E625" s="455"/>
      <c r="F625" s="459"/>
      <c r="G625" s="458"/>
      <c r="R625" s="459"/>
      <c r="S625" s="458"/>
    </row>
    <row r="626" spans="3:19" ht="15.75">
      <c r="C626" s="455"/>
      <c r="D626" s="455"/>
      <c r="E626" s="455"/>
      <c r="F626" s="459"/>
      <c r="G626" s="458"/>
      <c r="R626" s="459"/>
      <c r="S626" s="458"/>
    </row>
    <row r="627" spans="3:19" ht="15.75">
      <c r="C627" s="455"/>
      <c r="D627" s="455"/>
      <c r="E627" s="455"/>
      <c r="F627" s="459"/>
      <c r="G627" s="458"/>
      <c r="R627" s="459"/>
      <c r="S627" s="458"/>
    </row>
    <row r="628" spans="3:19" ht="15.75">
      <c r="C628" s="455"/>
      <c r="D628" s="455"/>
      <c r="E628" s="455"/>
      <c r="F628" s="459"/>
      <c r="G628" s="458"/>
      <c r="R628" s="459"/>
      <c r="S628" s="458"/>
    </row>
    <row r="629" spans="3:19" ht="15.75">
      <c r="C629" s="455"/>
      <c r="D629" s="455"/>
      <c r="E629" s="455"/>
      <c r="F629" s="459"/>
      <c r="G629" s="458"/>
      <c r="R629" s="459"/>
      <c r="S629" s="458"/>
    </row>
    <row r="630" spans="3:19" ht="15.75">
      <c r="C630" s="455"/>
      <c r="D630" s="455"/>
      <c r="E630" s="455"/>
      <c r="F630" s="459"/>
      <c r="G630" s="458"/>
      <c r="R630" s="459"/>
      <c r="S630" s="458"/>
    </row>
    <row r="631" spans="3:19" ht="15.75">
      <c r="C631" s="455"/>
      <c r="D631" s="455"/>
      <c r="E631" s="455"/>
      <c r="F631" s="459"/>
      <c r="G631" s="458"/>
      <c r="R631" s="459"/>
      <c r="S631" s="458"/>
    </row>
    <row r="632" spans="3:19" ht="15.75">
      <c r="C632" s="455"/>
      <c r="D632" s="455"/>
      <c r="E632" s="455"/>
      <c r="F632" s="459"/>
      <c r="G632" s="458"/>
      <c r="R632" s="459"/>
      <c r="S632" s="458"/>
    </row>
    <row r="633" spans="3:19" ht="15.75">
      <c r="C633" s="455"/>
      <c r="D633" s="455"/>
      <c r="E633" s="455"/>
      <c r="F633" s="459"/>
      <c r="G633" s="458"/>
      <c r="R633" s="459"/>
      <c r="S633" s="458"/>
    </row>
    <row r="634" spans="3:19" ht="15.75">
      <c r="C634" s="455"/>
      <c r="D634" s="455"/>
      <c r="E634" s="455"/>
      <c r="F634" s="459"/>
      <c r="G634" s="458"/>
      <c r="R634" s="459"/>
      <c r="S634" s="458"/>
    </row>
    <row r="635" spans="3:19" ht="15.75">
      <c r="C635" s="455"/>
      <c r="D635" s="455"/>
      <c r="E635" s="455"/>
      <c r="F635" s="459"/>
      <c r="G635" s="458"/>
      <c r="R635" s="459"/>
      <c r="S635" s="458"/>
    </row>
    <row r="636" spans="3:19" ht="15.75">
      <c r="C636" s="455"/>
      <c r="D636" s="455"/>
      <c r="E636" s="455"/>
      <c r="F636" s="459"/>
      <c r="G636" s="458"/>
      <c r="R636" s="459"/>
      <c r="S636" s="458"/>
    </row>
    <row r="637" spans="3:19" ht="15.75">
      <c r="C637" s="455"/>
      <c r="D637" s="455"/>
      <c r="E637" s="455"/>
      <c r="F637" s="459"/>
      <c r="G637" s="458"/>
      <c r="R637" s="459"/>
      <c r="S637" s="458"/>
    </row>
    <row r="638" spans="3:19" ht="15.75">
      <c r="C638" s="455"/>
      <c r="D638" s="455"/>
      <c r="E638" s="455"/>
      <c r="F638" s="459"/>
      <c r="G638" s="458"/>
      <c r="R638" s="459"/>
      <c r="S638" s="458"/>
    </row>
    <row r="639" spans="3:19" ht="15.75">
      <c r="C639" s="455"/>
      <c r="D639" s="455"/>
      <c r="E639" s="455"/>
      <c r="F639" s="459"/>
      <c r="G639" s="458"/>
      <c r="R639" s="459"/>
      <c r="S639" s="458"/>
    </row>
    <row r="640" spans="3:19" ht="15.75">
      <c r="C640" s="455"/>
      <c r="D640" s="455"/>
      <c r="E640" s="455"/>
      <c r="F640" s="459"/>
      <c r="G640" s="458"/>
      <c r="R640" s="459"/>
      <c r="S640" s="458"/>
    </row>
    <row r="641" spans="3:19" ht="15.75">
      <c r="C641" s="455"/>
      <c r="D641" s="455"/>
      <c r="E641" s="455"/>
      <c r="F641" s="459"/>
      <c r="G641" s="458"/>
      <c r="R641" s="459"/>
      <c r="S641" s="458"/>
    </row>
    <row r="642" spans="3:19" ht="15.75">
      <c r="C642" s="455"/>
      <c r="D642" s="455"/>
      <c r="E642" s="455"/>
      <c r="F642" s="459"/>
      <c r="G642" s="458"/>
      <c r="R642" s="459"/>
      <c r="S642" s="458"/>
    </row>
    <row r="643" spans="3:19" ht="15.75">
      <c r="C643" s="455"/>
      <c r="D643" s="455"/>
      <c r="E643" s="455"/>
      <c r="F643" s="459"/>
      <c r="G643" s="458"/>
      <c r="R643" s="459"/>
      <c r="S643" s="458"/>
    </row>
    <row r="644" spans="3:19" ht="15.75">
      <c r="C644" s="455"/>
      <c r="D644" s="455"/>
      <c r="E644" s="455"/>
      <c r="F644" s="459"/>
      <c r="G644" s="458"/>
      <c r="R644" s="459"/>
      <c r="S644" s="458"/>
    </row>
    <row r="645" spans="3:19" ht="15.75">
      <c r="C645" s="455"/>
      <c r="D645" s="455"/>
      <c r="E645" s="455"/>
      <c r="F645" s="459"/>
      <c r="G645" s="458"/>
      <c r="R645" s="459"/>
      <c r="S645" s="458"/>
    </row>
    <row r="646" spans="3:19" ht="15.75">
      <c r="C646" s="455"/>
      <c r="D646" s="455"/>
      <c r="E646" s="455"/>
      <c r="F646" s="459"/>
      <c r="G646" s="458"/>
      <c r="R646" s="459"/>
      <c r="S646" s="458"/>
    </row>
    <row r="647" spans="3:19" ht="15.75">
      <c r="C647" s="455"/>
      <c r="D647" s="455"/>
      <c r="E647" s="455"/>
      <c r="F647" s="459"/>
      <c r="G647" s="458"/>
      <c r="R647" s="459"/>
      <c r="S647" s="458"/>
    </row>
    <row r="648" spans="3:19" ht="15.75">
      <c r="C648" s="455"/>
      <c r="D648" s="455"/>
      <c r="E648" s="455"/>
      <c r="F648" s="459"/>
      <c r="G648" s="458"/>
      <c r="R648" s="459"/>
      <c r="S648" s="458"/>
    </row>
    <row r="649" spans="3:19" ht="15.75">
      <c r="C649" s="455"/>
      <c r="D649" s="455"/>
      <c r="E649" s="455"/>
      <c r="F649" s="459"/>
      <c r="G649" s="458"/>
      <c r="R649" s="459"/>
      <c r="S649" s="458"/>
    </row>
    <row r="650" spans="3:19" ht="15.75">
      <c r="C650" s="455"/>
      <c r="D650" s="455"/>
      <c r="E650" s="455"/>
      <c r="F650" s="459"/>
      <c r="G650" s="458"/>
      <c r="R650" s="459"/>
      <c r="S650" s="458"/>
    </row>
    <row r="651" spans="3:19" ht="15.75">
      <c r="C651" s="455"/>
      <c r="D651" s="455"/>
      <c r="E651" s="455"/>
      <c r="F651" s="459"/>
      <c r="G651" s="458"/>
      <c r="R651" s="459"/>
      <c r="S651" s="458"/>
    </row>
    <row r="652" spans="3:19" ht="15.75">
      <c r="C652" s="455"/>
      <c r="D652" s="455"/>
      <c r="E652" s="455"/>
      <c r="F652" s="459"/>
      <c r="G652" s="458"/>
      <c r="R652" s="459"/>
      <c r="S652" s="458"/>
    </row>
    <row r="653" spans="3:19" ht="15.75">
      <c r="C653" s="455"/>
      <c r="D653" s="455"/>
      <c r="E653" s="455"/>
      <c r="F653" s="459"/>
      <c r="G653" s="458"/>
      <c r="R653" s="459"/>
      <c r="S653" s="458"/>
    </row>
    <row r="654" spans="3:19" ht="15.75">
      <c r="C654" s="455"/>
      <c r="D654" s="455"/>
      <c r="E654" s="455"/>
      <c r="F654" s="459"/>
      <c r="G654" s="458"/>
      <c r="R654" s="459"/>
      <c r="S654" s="458"/>
    </row>
    <row r="655" spans="3:19" ht="15.75">
      <c r="C655" s="455"/>
      <c r="D655" s="455"/>
      <c r="E655" s="455"/>
      <c r="F655" s="459"/>
      <c r="G655" s="458"/>
      <c r="R655" s="459"/>
      <c r="S655" s="458"/>
    </row>
    <row r="656" spans="3:19" ht="15.75">
      <c r="C656" s="455"/>
      <c r="D656" s="455"/>
      <c r="E656" s="455"/>
      <c r="F656" s="459"/>
      <c r="G656" s="458"/>
      <c r="R656" s="459"/>
      <c r="S656" s="458"/>
    </row>
    <row r="657" spans="3:19" ht="15.75">
      <c r="C657" s="455"/>
      <c r="D657" s="455"/>
      <c r="E657" s="455"/>
      <c r="F657" s="459"/>
      <c r="G657" s="458"/>
      <c r="R657" s="459"/>
      <c r="S657" s="458"/>
    </row>
    <row r="658" spans="3:19" ht="15.75">
      <c r="C658" s="455"/>
      <c r="D658" s="455"/>
      <c r="E658" s="455"/>
      <c r="F658" s="459"/>
      <c r="G658" s="458"/>
      <c r="R658" s="459"/>
      <c r="S658" s="458"/>
    </row>
    <row r="659" spans="3:19" ht="15.75">
      <c r="C659" s="455"/>
      <c r="D659" s="455"/>
      <c r="E659" s="455"/>
      <c r="F659" s="459"/>
      <c r="G659" s="458"/>
      <c r="R659" s="459"/>
      <c r="S659" s="458"/>
    </row>
    <row r="660" spans="3:19" ht="15.75">
      <c r="C660" s="455"/>
      <c r="D660" s="455"/>
      <c r="E660" s="455"/>
      <c r="F660" s="459"/>
      <c r="G660" s="458"/>
      <c r="R660" s="459"/>
      <c r="S660" s="458"/>
    </row>
    <row r="661" spans="3:19" ht="15.75">
      <c r="C661" s="455"/>
      <c r="D661" s="455"/>
      <c r="E661" s="455"/>
      <c r="F661" s="459"/>
      <c r="G661" s="458"/>
      <c r="R661" s="459"/>
      <c r="S661" s="458"/>
    </row>
    <row r="662" spans="3:19" ht="15.75">
      <c r="C662" s="455"/>
      <c r="D662" s="455"/>
      <c r="E662" s="455"/>
      <c r="F662" s="459"/>
      <c r="G662" s="458"/>
      <c r="R662" s="459"/>
      <c r="S662" s="458"/>
    </row>
    <row r="663" spans="3:19" ht="15.75">
      <c r="C663" s="455"/>
      <c r="D663" s="455"/>
      <c r="E663" s="455"/>
      <c r="F663" s="459"/>
      <c r="G663" s="458"/>
      <c r="R663" s="459"/>
      <c r="S663" s="458"/>
    </row>
    <row r="664" spans="3:19" ht="15.75">
      <c r="C664" s="455"/>
      <c r="D664" s="455"/>
      <c r="E664" s="455"/>
      <c r="F664" s="459"/>
      <c r="G664" s="458"/>
      <c r="R664" s="459"/>
      <c r="S664" s="458"/>
    </row>
    <row r="665" spans="3:19" ht="15.75">
      <c r="C665" s="455"/>
      <c r="D665" s="455"/>
      <c r="E665" s="455"/>
      <c r="F665" s="459"/>
      <c r="G665" s="458"/>
      <c r="R665" s="459"/>
      <c r="S665" s="458"/>
    </row>
    <row r="666" spans="3:19" ht="15.75">
      <c r="C666" s="455"/>
      <c r="D666" s="455"/>
      <c r="E666" s="455"/>
      <c r="F666" s="459"/>
      <c r="G666" s="458"/>
      <c r="R666" s="459"/>
      <c r="S666" s="458"/>
    </row>
    <row r="667" spans="3:19" ht="15.75">
      <c r="C667" s="455"/>
      <c r="D667" s="455"/>
      <c r="E667" s="455"/>
      <c r="F667" s="459"/>
      <c r="G667" s="458"/>
      <c r="R667" s="459"/>
      <c r="S667" s="458"/>
    </row>
    <row r="668" spans="3:19" ht="15.75">
      <c r="C668" s="455"/>
      <c r="D668" s="455"/>
      <c r="E668" s="455"/>
      <c r="F668" s="459"/>
      <c r="G668" s="458"/>
      <c r="R668" s="459"/>
      <c r="S668" s="458"/>
    </row>
    <row r="669" spans="3:19" ht="15.75">
      <c r="C669" s="455"/>
      <c r="D669" s="455"/>
      <c r="E669" s="455"/>
      <c r="F669" s="459"/>
      <c r="G669" s="458"/>
      <c r="R669" s="459"/>
      <c r="S669" s="458"/>
    </row>
    <row r="670" spans="3:19" ht="15.75">
      <c r="C670" s="455"/>
      <c r="D670" s="455"/>
      <c r="E670" s="455"/>
      <c r="F670" s="459"/>
      <c r="G670" s="458"/>
      <c r="R670" s="459"/>
      <c r="S670" s="458"/>
    </row>
    <row r="671" spans="3:19" ht="15.75">
      <c r="C671" s="455"/>
      <c r="D671" s="455"/>
      <c r="E671" s="455"/>
      <c r="F671" s="459"/>
      <c r="G671" s="458"/>
      <c r="R671" s="459"/>
      <c r="S671" s="458"/>
    </row>
    <row r="672" spans="3:19" ht="15.75">
      <c r="C672" s="455"/>
      <c r="D672" s="455"/>
      <c r="E672" s="455"/>
      <c r="F672" s="459"/>
      <c r="G672" s="458"/>
      <c r="R672" s="459"/>
      <c r="S672" s="458"/>
    </row>
    <row r="673" spans="3:19" ht="15.75">
      <c r="C673" s="455"/>
      <c r="D673" s="455"/>
      <c r="E673" s="455"/>
      <c r="F673" s="459"/>
      <c r="G673" s="458"/>
      <c r="R673" s="459"/>
      <c r="S673" s="458"/>
    </row>
    <row r="674" spans="3:19" ht="15.75">
      <c r="C674" s="455"/>
      <c r="D674" s="455"/>
      <c r="E674" s="455"/>
      <c r="F674" s="459"/>
      <c r="G674" s="458"/>
      <c r="R674" s="459"/>
      <c r="S674" s="458"/>
    </row>
    <row r="675" spans="3:19" ht="15.75">
      <c r="C675" s="455"/>
      <c r="D675" s="455"/>
      <c r="E675" s="455"/>
      <c r="F675" s="459"/>
      <c r="G675" s="458"/>
      <c r="R675" s="459"/>
      <c r="S675" s="458"/>
    </row>
    <row r="676" spans="3:19" ht="15.75">
      <c r="C676" s="455"/>
      <c r="D676" s="455"/>
      <c r="E676" s="455"/>
      <c r="F676" s="459"/>
      <c r="G676" s="458"/>
      <c r="R676" s="459"/>
      <c r="S676" s="458"/>
    </row>
    <row r="677" spans="3:19" ht="15.75">
      <c r="C677" s="455"/>
      <c r="D677" s="455"/>
      <c r="E677" s="455"/>
      <c r="F677" s="459"/>
      <c r="G677" s="458"/>
      <c r="R677" s="459"/>
      <c r="S677" s="458"/>
    </row>
    <row r="678" spans="3:19" ht="15.75">
      <c r="C678" s="455"/>
      <c r="D678" s="455"/>
      <c r="E678" s="455"/>
      <c r="F678" s="459"/>
      <c r="G678" s="458"/>
      <c r="R678" s="459"/>
      <c r="S678" s="458"/>
    </row>
    <row r="679" spans="3:19" ht="15.75">
      <c r="C679" s="455"/>
      <c r="D679" s="455"/>
      <c r="E679" s="455"/>
      <c r="F679" s="459"/>
      <c r="G679" s="458"/>
      <c r="R679" s="459"/>
      <c r="S679" s="458"/>
    </row>
    <row r="680" spans="3:19" ht="15.75">
      <c r="C680" s="455"/>
      <c r="D680" s="455"/>
      <c r="E680" s="455"/>
      <c r="F680" s="459"/>
      <c r="G680" s="458"/>
      <c r="R680" s="459"/>
      <c r="S680" s="458"/>
    </row>
    <row r="681" spans="3:19" ht="15.75">
      <c r="C681" s="455"/>
      <c r="D681" s="455"/>
      <c r="E681" s="455"/>
      <c r="F681" s="459"/>
      <c r="G681" s="458"/>
      <c r="R681" s="459"/>
      <c r="S681" s="458"/>
    </row>
    <row r="682" spans="3:19" ht="15.75">
      <c r="C682" s="455"/>
      <c r="D682" s="455"/>
      <c r="E682" s="455"/>
      <c r="F682" s="459"/>
      <c r="G682" s="458"/>
      <c r="R682" s="459"/>
      <c r="S682" s="458"/>
    </row>
    <row r="683" spans="3:19" ht="15.75">
      <c r="C683" s="455"/>
      <c r="D683" s="455"/>
      <c r="E683" s="455"/>
      <c r="F683" s="459"/>
      <c r="G683" s="458"/>
      <c r="R683" s="459"/>
      <c r="S683" s="458"/>
    </row>
    <row r="684" spans="3:19" ht="15.75">
      <c r="C684" s="455"/>
      <c r="D684" s="455"/>
      <c r="E684" s="455"/>
      <c r="F684" s="459"/>
      <c r="G684" s="458"/>
      <c r="R684" s="459"/>
      <c r="S684" s="458"/>
    </row>
    <row r="685" spans="3:19" ht="15.75">
      <c r="C685" s="455"/>
      <c r="D685" s="455"/>
      <c r="E685" s="455"/>
      <c r="F685" s="459"/>
      <c r="G685" s="458"/>
      <c r="R685" s="459"/>
      <c r="S685" s="458"/>
    </row>
    <row r="686" spans="3:19" ht="15.75">
      <c r="C686" s="455"/>
      <c r="D686" s="455"/>
      <c r="E686" s="455"/>
      <c r="F686" s="459"/>
      <c r="G686" s="458"/>
      <c r="R686" s="459"/>
      <c r="S686" s="458"/>
    </row>
    <row r="687" spans="3:19" ht="15.75">
      <c r="C687" s="455"/>
      <c r="D687" s="455"/>
      <c r="E687" s="455"/>
      <c r="F687" s="459"/>
      <c r="G687" s="458"/>
      <c r="R687" s="459"/>
      <c r="S687" s="458"/>
    </row>
    <row r="688" spans="3:19" ht="15.75">
      <c r="C688" s="455"/>
      <c r="D688" s="455"/>
      <c r="E688" s="455"/>
      <c r="F688" s="459"/>
      <c r="G688" s="458"/>
      <c r="R688" s="459"/>
      <c r="S688" s="458"/>
    </row>
    <row r="689" spans="3:19" ht="15.75">
      <c r="C689" s="455"/>
      <c r="D689" s="455"/>
      <c r="E689" s="455"/>
      <c r="F689" s="459"/>
      <c r="G689" s="458"/>
      <c r="R689" s="459"/>
      <c r="S689" s="458"/>
    </row>
    <row r="690" spans="3:19" ht="15.75">
      <c r="C690" s="455"/>
      <c r="D690" s="455"/>
      <c r="E690" s="455"/>
      <c r="F690" s="459"/>
      <c r="G690" s="458"/>
      <c r="R690" s="459"/>
      <c r="S690" s="458"/>
    </row>
    <row r="691" spans="3:19" ht="15.75">
      <c r="C691" s="455"/>
      <c r="D691" s="455"/>
      <c r="E691" s="455"/>
      <c r="F691" s="459"/>
      <c r="G691" s="458"/>
      <c r="R691" s="459"/>
      <c r="S691" s="458"/>
    </row>
    <row r="692" spans="3:19" ht="15.75">
      <c r="C692" s="455"/>
      <c r="D692" s="455"/>
      <c r="E692" s="455"/>
      <c r="F692" s="459"/>
      <c r="G692" s="458"/>
      <c r="R692" s="459"/>
      <c r="S692" s="458"/>
    </row>
    <row r="693" spans="3:19" ht="15.75">
      <c r="C693" s="455"/>
      <c r="D693" s="455"/>
      <c r="E693" s="455"/>
      <c r="F693" s="459"/>
      <c r="G693" s="458"/>
      <c r="R693" s="459"/>
      <c r="S693" s="458"/>
    </row>
    <row r="694" spans="3:19" ht="15.75">
      <c r="C694" s="455"/>
      <c r="D694" s="455"/>
      <c r="E694" s="455"/>
      <c r="F694" s="459"/>
      <c r="G694" s="458"/>
      <c r="R694" s="459"/>
      <c r="S694" s="458"/>
    </row>
    <row r="695" spans="3:19" ht="15.75">
      <c r="C695" s="455"/>
      <c r="D695" s="455"/>
      <c r="E695" s="455"/>
      <c r="F695" s="459"/>
      <c r="G695" s="458"/>
      <c r="R695" s="459"/>
      <c r="S695" s="458"/>
    </row>
    <row r="696" spans="3:19" ht="15.75">
      <c r="C696" s="455"/>
      <c r="D696" s="455"/>
      <c r="E696" s="455"/>
      <c r="F696" s="459"/>
      <c r="G696" s="458"/>
      <c r="R696" s="459"/>
      <c r="S696" s="458"/>
    </row>
    <row r="697" spans="3:19" ht="15.75">
      <c r="C697" s="455"/>
      <c r="D697" s="455"/>
      <c r="E697" s="455"/>
      <c r="F697" s="459"/>
      <c r="G697" s="458"/>
      <c r="R697" s="459"/>
      <c r="S697" s="458"/>
    </row>
    <row r="698" spans="3:19" ht="15.75">
      <c r="C698" s="455"/>
      <c r="D698" s="455"/>
      <c r="E698" s="455"/>
      <c r="F698" s="459"/>
      <c r="G698" s="458"/>
      <c r="R698" s="459"/>
      <c r="S698" s="458"/>
    </row>
    <row r="699" spans="3:19" ht="15.75">
      <c r="C699" s="455"/>
      <c r="D699" s="455"/>
      <c r="E699" s="455"/>
      <c r="F699" s="459"/>
      <c r="G699" s="458"/>
      <c r="R699" s="459"/>
      <c r="S699" s="458"/>
    </row>
    <row r="700" spans="3:19" ht="15.75">
      <c r="C700" s="455"/>
      <c r="D700" s="455"/>
      <c r="E700" s="455"/>
      <c r="F700" s="459"/>
      <c r="G700" s="458"/>
      <c r="R700" s="459"/>
      <c r="S700" s="458"/>
    </row>
    <row r="701" spans="3:19" ht="15.75">
      <c r="C701" s="455"/>
      <c r="D701" s="455"/>
      <c r="E701" s="455"/>
      <c r="F701" s="459"/>
      <c r="G701" s="458"/>
      <c r="R701" s="459"/>
      <c r="S701" s="458"/>
    </row>
    <row r="702" spans="3:19" ht="15.75">
      <c r="C702" s="455"/>
      <c r="D702" s="455"/>
      <c r="E702" s="455"/>
      <c r="F702" s="459"/>
      <c r="G702" s="458"/>
      <c r="R702" s="459"/>
      <c r="S702" s="458"/>
    </row>
    <row r="703" spans="3:19" ht="15.75">
      <c r="C703" s="455"/>
      <c r="D703" s="455"/>
      <c r="E703" s="455"/>
      <c r="F703" s="459"/>
      <c r="G703" s="458"/>
      <c r="R703" s="459"/>
      <c r="S703" s="458"/>
    </row>
    <row r="704" spans="3:19" ht="15.75">
      <c r="C704" s="455"/>
      <c r="D704" s="455"/>
      <c r="E704" s="455"/>
      <c r="F704" s="459"/>
      <c r="G704" s="458"/>
      <c r="R704" s="459"/>
      <c r="S704" s="458"/>
    </row>
    <row r="705" spans="3:19" ht="15.75">
      <c r="C705" s="455"/>
      <c r="D705" s="455"/>
      <c r="E705" s="455"/>
      <c r="F705" s="459"/>
      <c r="G705" s="458"/>
      <c r="R705" s="459"/>
      <c r="S705" s="458"/>
    </row>
    <row r="706" spans="3:19" ht="15.75">
      <c r="C706" s="455"/>
      <c r="D706" s="455"/>
      <c r="E706" s="455"/>
      <c r="F706" s="459"/>
      <c r="G706" s="458"/>
      <c r="R706" s="459"/>
      <c r="S706" s="458"/>
    </row>
    <row r="707" spans="3:19" ht="15.75">
      <c r="C707" s="455"/>
      <c r="D707" s="455"/>
      <c r="E707" s="455"/>
      <c r="F707" s="459"/>
      <c r="G707" s="458"/>
      <c r="R707" s="459"/>
      <c r="S707" s="458"/>
    </row>
    <row r="708" spans="3:19" ht="15.75">
      <c r="C708" s="455"/>
      <c r="D708" s="455"/>
      <c r="E708" s="455"/>
      <c r="F708" s="459"/>
      <c r="G708" s="458"/>
      <c r="R708" s="459"/>
      <c r="S708" s="458"/>
    </row>
    <row r="709" spans="3:19" ht="15.75">
      <c r="C709" s="455"/>
      <c r="D709" s="455"/>
      <c r="E709" s="455"/>
      <c r="F709" s="459"/>
      <c r="G709" s="458"/>
      <c r="R709" s="459"/>
      <c r="S709" s="458"/>
    </row>
    <row r="710" spans="3:19" ht="15.75">
      <c r="C710" s="455"/>
      <c r="D710" s="455"/>
      <c r="E710" s="455"/>
      <c r="F710" s="459"/>
      <c r="G710" s="458"/>
      <c r="R710" s="459"/>
      <c r="S710" s="458"/>
    </row>
    <row r="711" spans="3:19" ht="15.75">
      <c r="C711" s="455"/>
      <c r="D711" s="455"/>
      <c r="E711" s="455"/>
      <c r="F711" s="459"/>
      <c r="G711" s="458"/>
      <c r="R711" s="459"/>
      <c r="S711" s="458"/>
    </row>
    <row r="712" spans="3:19" ht="15.75">
      <c r="C712" s="455"/>
      <c r="D712" s="455"/>
      <c r="E712" s="455"/>
      <c r="F712" s="459"/>
      <c r="G712" s="458"/>
      <c r="R712" s="459"/>
      <c r="S712" s="458"/>
    </row>
    <row r="713" spans="3:19" ht="15.75">
      <c r="C713" s="455"/>
      <c r="D713" s="455"/>
      <c r="E713" s="455"/>
      <c r="F713" s="459"/>
      <c r="G713" s="458"/>
      <c r="R713" s="459"/>
      <c r="S713" s="458"/>
    </row>
    <row r="714" spans="3:19" ht="15.75">
      <c r="C714" s="455"/>
      <c r="D714" s="455"/>
      <c r="E714" s="455"/>
      <c r="F714" s="459"/>
      <c r="G714" s="458"/>
      <c r="R714" s="459"/>
      <c r="S714" s="458"/>
    </row>
    <row r="715" spans="3:19" ht="15.75">
      <c r="C715" s="455"/>
      <c r="D715" s="455"/>
      <c r="E715" s="455"/>
      <c r="F715" s="459"/>
      <c r="G715" s="458"/>
      <c r="R715" s="459"/>
      <c r="S715" s="458"/>
    </row>
    <row r="716" spans="3:19" ht="15.75">
      <c r="C716" s="455"/>
      <c r="D716" s="455"/>
      <c r="E716" s="455"/>
      <c r="F716" s="459"/>
      <c r="G716" s="458"/>
      <c r="R716" s="459"/>
      <c r="S716" s="458"/>
    </row>
    <row r="717" spans="3:19" ht="15.75">
      <c r="C717" s="455"/>
      <c r="D717" s="455"/>
      <c r="E717" s="455"/>
      <c r="F717" s="459"/>
      <c r="G717" s="458"/>
      <c r="R717" s="459"/>
      <c r="S717" s="458"/>
    </row>
    <row r="718" spans="3:19" ht="15.75">
      <c r="C718" s="455"/>
      <c r="D718" s="455"/>
      <c r="E718" s="455"/>
      <c r="F718" s="459"/>
      <c r="G718" s="458"/>
      <c r="R718" s="459"/>
      <c r="S718" s="458"/>
    </row>
    <row r="719" spans="3:19" ht="15.75">
      <c r="C719" s="455"/>
      <c r="D719" s="455"/>
      <c r="E719" s="455"/>
      <c r="F719" s="459"/>
      <c r="G719" s="458"/>
      <c r="R719" s="459"/>
      <c r="S719" s="458"/>
    </row>
    <row r="720" spans="3:19" ht="15.75">
      <c r="C720" s="455"/>
      <c r="D720" s="455"/>
      <c r="E720" s="455"/>
      <c r="F720" s="459"/>
      <c r="G720" s="458"/>
      <c r="R720" s="459"/>
      <c r="S720" s="458"/>
    </row>
    <row r="721" spans="3:19" ht="15.75">
      <c r="C721" s="455"/>
      <c r="D721" s="455"/>
      <c r="E721" s="455"/>
      <c r="F721" s="459"/>
      <c r="G721" s="458"/>
      <c r="R721" s="459"/>
      <c r="S721" s="458"/>
    </row>
    <row r="722" spans="3:19" ht="15.75">
      <c r="C722" s="455"/>
      <c r="D722" s="455"/>
      <c r="E722" s="455"/>
      <c r="F722" s="459"/>
      <c r="G722" s="458"/>
      <c r="R722" s="459"/>
      <c r="S722" s="458"/>
    </row>
    <row r="723" spans="3:19" ht="15.75">
      <c r="C723" s="455"/>
      <c r="D723" s="455"/>
      <c r="E723" s="455"/>
      <c r="F723" s="459"/>
      <c r="G723" s="458"/>
      <c r="R723" s="459"/>
      <c r="S723" s="458"/>
    </row>
    <row r="724" spans="3:19" ht="15.75">
      <c r="C724" s="455"/>
      <c r="D724" s="455"/>
      <c r="E724" s="455"/>
      <c r="F724" s="459"/>
      <c r="G724" s="458"/>
      <c r="R724" s="459"/>
      <c r="S724" s="458"/>
    </row>
    <row r="725" spans="3:19" ht="15.75">
      <c r="C725" s="455"/>
      <c r="D725" s="455"/>
      <c r="E725" s="455"/>
      <c r="F725" s="459"/>
      <c r="G725" s="458"/>
      <c r="R725" s="459"/>
      <c r="S725" s="458"/>
    </row>
    <row r="726" spans="3:19" ht="15.75">
      <c r="C726" s="455"/>
      <c r="D726" s="455"/>
      <c r="E726" s="455"/>
      <c r="F726" s="459"/>
      <c r="G726" s="458"/>
      <c r="R726" s="459"/>
      <c r="S726" s="458"/>
    </row>
    <row r="727" spans="3:19" ht="15.75">
      <c r="C727" s="455"/>
      <c r="D727" s="455"/>
      <c r="E727" s="455"/>
      <c r="F727" s="459"/>
      <c r="G727" s="458"/>
      <c r="R727" s="459"/>
      <c r="S727" s="458"/>
    </row>
    <row r="728" spans="3:19" ht="15.75">
      <c r="C728" s="455"/>
      <c r="D728" s="455"/>
      <c r="E728" s="455"/>
      <c r="F728" s="459"/>
      <c r="G728" s="458"/>
      <c r="R728" s="459"/>
      <c r="S728" s="458"/>
    </row>
    <row r="729" spans="3:19" ht="15.75">
      <c r="C729" s="455"/>
      <c r="D729" s="455"/>
      <c r="E729" s="455"/>
      <c r="F729" s="459"/>
      <c r="G729" s="458"/>
      <c r="R729" s="459"/>
      <c r="S729" s="458"/>
    </row>
    <row r="730" spans="3:19" ht="15.75">
      <c r="C730" s="455"/>
      <c r="D730" s="455"/>
      <c r="E730" s="455"/>
      <c r="F730" s="459"/>
      <c r="G730" s="458"/>
      <c r="R730" s="459"/>
      <c r="S730" s="458"/>
    </row>
    <row r="731" spans="3:19" ht="15.75">
      <c r="C731" s="455"/>
      <c r="D731" s="455"/>
      <c r="E731" s="455"/>
      <c r="F731" s="459"/>
      <c r="G731" s="458"/>
      <c r="R731" s="459"/>
      <c r="S731" s="458"/>
    </row>
    <row r="732" spans="3:19" ht="15.75">
      <c r="C732" s="455"/>
      <c r="D732" s="455"/>
      <c r="E732" s="455"/>
      <c r="F732" s="459"/>
      <c r="G732" s="458"/>
      <c r="R732" s="459"/>
      <c r="S732" s="458"/>
    </row>
    <row r="733" spans="3:19" ht="15.75">
      <c r="C733" s="455"/>
      <c r="D733" s="455"/>
      <c r="E733" s="455"/>
      <c r="F733" s="459"/>
      <c r="G733" s="458"/>
      <c r="R733" s="459"/>
      <c r="S733" s="458"/>
    </row>
    <row r="734" spans="3:19" ht="15.75">
      <c r="C734" s="455"/>
      <c r="D734" s="455"/>
      <c r="E734" s="455"/>
      <c r="F734" s="459"/>
      <c r="G734" s="458"/>
      <c r="R734" s="459"/>
      <c r="S734" s="458"/>
    </row>
    <row r="735" spans="3:19" ht="15.75">
      <c r="C735" s="455"/>
      <c r="D735" s="455"/>
      <c r="E735" s="455"/>
      <c r="F735" s="459"/>
      <c r="G735" s="458"/>
      <c r="R735" s="459"/>
      <c r="S735" s="458"/>
    </row>
    <row r="736" spans="3:19" ht="15.75">
      <c r="C736" s="455"/>
      <c r="D736" s="455"/>
      <c r="E736" s="455"/>
      <c r="F736" s="459"/>
      <c r="G736" s="458"/>
      <c r="R736" s="459"/>
      <c r="S736" s="458"/>
    </row>
    <row r="737" spans="3:19" ht="15.75">
      <c r="C737" s="455"/>
      <c r="D737" s="455"/>
      <c r="E737" s="455"/>
      <c r="F737" s="459"/>
      <c r="G737" s="458"/>
      <c r="R737" s="459"/>
      <c r="S737" s="458"/>
    </row>
    <row r="738" spans="3:19" ht="15.75">
      <c r="C738" s="455"/>
      <c r="D738" s="455"/>
      <c r="E738" s="455"/>
      <c r="F738" s="459"/>
      <c r="G738" s="458"/>
      <c r="R738" s="459"/>
      <c r="S738" s="458"/>
    </row>
    <row r="739" spans="3:19" ht="15.75">
      <c r="C739" s="455"/>
      <c r="D739" s="455"/>
      <c r="E739" s="455"/>
      <c r="F739" s="459"/>
      <c r="G739" s="458"/>
      <c r="R739" s="459"/>
      <c r="S739" s="458"/>
    </row>
    <row r="740" spans="3:19" ht="15.75">
      <c r="C740" s="455"/>
      <c r="D740" s="455"/>
      <c r="E740" s="455"/>
      <c r="F740" s="459"/>
      <c r="G740" s="458"/>
      <c r="R740" s="459"/>
      <c r="S740" s="458"/>
    </row>
    <row r="741" spans="3:19" ht="15.75">
      <c r="C741" s="455"/>
      <c r="D741" s="455"/>
      <c r="E741" s="455"/>
      <c r="F741" s="459"/>
      <c r="G741" s="458"/>
      <c r="R741" s="459"/>
      <c r="S741" s="458"/>
    </row>
    <row r="742" spans="3:19" ht="15.75">
      <c r="C742" s="455"/>
      <c r="D742" s="455"/>
      <c r="E742" s="455"/>
      <c r="F742" s="459"/>
      <c r="G742" s="458"/>
      <c r="R742" s="459"/>
      <c r="S742" s="458"/>
    </row>
    <row r="743" spans="3:19" ht="15.75">
      <c r="C743" s="455"/>
      <c r="D743" s="455"/>
      <c r="E743" s="455"/>
      <c r="F743" s="459"/>
      <c r="G743" s="458"/>
      <c r="R743" s="459"/>
      <c r="S743" s="458"/>
    </row>
    <row r="744" spans="3:19" ht="15.75">
      <c r="C744" s="455"/>
      <c r="D744" s="455"/>
      <c r="E744" s="455"/>
      <c r="F744" s="459"/>
      <c r="G744" s="458"/>
      <c r="R744" s="459"/>
      <c r="S744" s="458"/>
    </row>
    <row r="745" spans="3:19" ht="15.75">
      <c r="C745" s="455"/>
      <c r="D745" s="455"/>
      <c r="E745" s="455"/>
      <c r="F745" s="459"/>
      <c r="G745" s="458"/>
      <c r="R745" s="459"/>
      <c r="S745" s="458"/>
    </row>
    <row r="746" spans="3:19" ht="15.75">
      <c r="C746" s="455"/>
      <c r="D746" s="455"/>
      <c r="E746" s="455"/>
      <c r="F746" s="459"/>
      <c r="G746" s="458"/>
      <c r="R746" s="459"/>
      <c r="S746" s="458"/>
    </row>
    <row r="747" spans="3:19" ht="15.75">
      <c r="C747" s="455"/>
      <c r="D747" s="455"/>
      <c r="E747" s="455"/>
      <c r="F747" s="459"/>
      <c r="G747" s="458"/>
      <c r="R747" s="459"/>
      <c r="S747" s="458"/>
    </row>
    <row r="748" spans="3:19" ht="15.75">
      <c r="C748" s="455"/>
      <c r="D748" s="455"/>
      <c r="E748" s="455"/>
      <c r="F748" s="459"/>
      <c r="G748" s="458"/>
      <c r="R748" s="459"/>
      <c r="S748" s="458"/>
    </row>
    <row r="749" spans="3:19" ht="15.75">
      <c r="C749" s="455"/>
      <c r="D749" s="455"/>
      <c r="E749" s="455"/>
      <c r="F749" s="459"/>
      <c r="G749" s="458"/>
      <c r="R749" s="459"/>
      <c r="S749" s="458"/>
    </row>
    <row r="750" spans="3:19" ht="15.75">
      <c r="C750" s="455"/>
      <c r="D750" s="455"/>
      <c r="E750" s="455"/>
      <c r="F750" s="459"/>
      <c r="G750" s="458"/>
      <c r="R750" s="459"/>
      <c r="S750" s="458"/>
    </row>
    <row r="751" spans="3:19" ht="15.75">
      <c r="C751" s="455"/>
      <c r="D751" s="455"/>
      <c r="E751" s="455"/>
      <c r="F751" s="459"/>
      <c r="G751" s="458"/>
      <c r="R751" s="459"/>
      <c r="S751" s="458"/>
    </row>
    <row r="752" spans="3:19" ht="15.75">
      <c r="C752" s="455"/>
      <c r="D752" s="455"/>
      <c r="E752" s="455"/>
      <c r="F752" s="459"/>
      <c r="G752" s="458"/>
      <c r="R752" s="459"/>
      <c r="S752" s="458"/>
    </row>
    <row r="753" spans="3:19" ht="15.75">
      <c r="C753" s="455"/>
      <c r="D753" s="455"/>
      <c r="E753" s="455"/>
      <c r="F753" s="459"/>
      <c r="G753" s="458"/>
      <c r="R753" s="459"/>
      <c r="S753" s="458"/>
    </row>
    <row r="754" spans="3:19" ht="15.75">
      <c r="C754" s="455"/>
      <c r="D754" s="455"/>
      <c r="E754" s="455"/>
      <c r="F754" s="459"/>
      <c r="G754" s="458"/>
      <c r="R754" s="459"/>
      <c r="S754" s="458"/>
    </row>
    <row r="755" spans="3:19" ht="15.75">
      <c r="C755" s="455"/>
      <c r="D755" s="455"/>
      <c r="E755" s="455"/>
      <c r="F755" s="459"/>
      <c r="G755" s="458"/>
      <c r="R755" s="459"/>
      <c r="S755" s="458"/>
    </row>
    <row r="756" spans="3:19" ht="15.75">
      <c r="C756" s="455"/>
      <c r="D756" s="455"/>
      <c r="E756" s="455"/>
      <c r="F756" s="459"/>
      <c r="G756" s="458"/>
      <c r="R756" s="459"/>
      <c r="S756" s="458"/>
    </row>
    <row r="757" spans="3:19" ht="15.75">
      <c r="C757" s="455"/>
      <c r="D757" s="455"/>
      <c r="E757" s="455"/>
      <c r="F757" s="459"/>
      <c r="G757" s="458"/>
      <c r="R757" s="459"/>
      <c r="S757" s="458"/>
    </row>
    <row r="758" spans="3:19" ht="15.75">
      <c r="C758" s="455"/>
      <c r="D758" s="455"/>
      <c r="E758" s="455"/>
      <c r="F758" s="459"/>
      <c r="G758" s="458"/>
      <c r="R758" s="459"/>
      <c r="S758" s="458"/>
    </row>
    <row r="759" spans="3:19" ht="15.75">
      <c r="C759" s="455"/>
      <c r="D759" s="455"/>
      <c r="E759" s="455"/>
      <c r="F759" s="459"/>
      <c r="G759" s="458"/>
      <c r="R759" s="459"/>
      <c r="S759" s="458"/>
    </row>
    <row r="760" spans="3:19" ht="15.75">
      <c r="C760" s="455"/>
      <c r="D760" s="455"/>
      <c r="E760" s="455"/>
      <c r="F760" s="459"/>
      <c r="G760" s="458"/>
      <c r="R760" s="459"/>
      <c r="S760" s="458"/>
    </row>
    <row r="761" spans="3:19" ht="15.75">
      <c r="C761" s="455"/>
      <c r="D761" s="455"/>
      <c r="E761" s="455"/>
      <c r="F761" s="459"/>
      <c r="G761" s="458"/>
      <c r="R761" s="459"/>
      <c r="S761" s="458"/>
    </row>
    <row r="762" spans="3:19" ht="15.75">
      <c r="C762" s="455"/>
      <c r="D762" s="455"/>
      <c r="E762" s="455"/>
      <c r="F762" s="459"/>
      <c r="G762" s="458"/>
      <c r="R762" s="459"/>
      <c r="S762" s="458"/>
    </row>
    <row r="763" spans="3:19" ht="15.75">
      <c r="C763" s="455"/>
      <c r="D763" s="455"/>
      <c r="E763" s="455"/>
      <c r="F763" s="459"/>
      <c r="G763" s="458"/>
      <c r="R763" s="459"/>
      <c r="S763" s="458"/>
    </row>
    <row r="764" spans="3:19" ht="15.75">
      <c r="C764" s="455"/>
      <c r="D764" s="455"/>
      <c r="E764" s="455"/>
      <c r="F764" s="459"/>
      <c r="G764" s="458"/>
      <c r="R764" s="459"/>
      <c r="S764" s="458"/>
    </row>
    <row r="765" spans="3:19" ht="15.75">
      <c r="C765" s="455"/>
      <c r="D765" s="455"/>
      <c r="E765" s="455"/>
      <c r="F765" s="459"/>
      <c r="G765" s="458"/>
      <c r="R765" s="459"/>
      <c r="S765" s="458"/>
    </row>
    <row r="766" spans="3:19" ht="15.75">
      <c r="C766" s="455"/>
      <c r="D766" s="455"/>
      <c r="E766" s="455"/>
      <c r="F766" s="459"/>
      <c r="G766" s="458"/>
      <c r="R766" s="459"/>
      <c r="S766" s="458"/>
    </row>
    <row r="767" spans="3:19" ht="15.75">
      <c r="C767" s="455"/>
      <c r="D767" s="455"/>
      <c r="E767" s="455"/>
      <c r="F767" s="459"/>
      <c r="G767" s="458"/>
      <c r="R767" s="459"/>
      <c r="S767" s="458"/>
    </row>
    <row r="768" spans="3:19" ht="15.75">
      <c r="C768" s="455"/>
      <c r="D768" s="455"/>
      <c r="E768" s="455"/>
      <c r="F768" s="459"/>
      <c r="G768" s="458"/>
      <c r="R768" s="459"/>
      <c r="S768" s="458"/>
    </row>
    <row r="769" spans="3:19" ht="15.75">
      <c r="C769" s="455"/>
      <c r="D769" s="455"/>
      <c r="E769" s="455"/>
      <c r="F769" s="459"/>
      <c r="G769" s="458"/>
      <c r="R769" s="459"/>
      <c r="S769" s="458"/>
    </row>
    <row r="770" spans="3:19" ht="15.75">
      <c r="C770" s="455"/>
      <c r="D770" s="455"/>
      <c r="E770" s="455"/>
      <c r="F770" s="459"/>
      <c r="G770" s="458"/>
      <c r="R770" s="459"/>
      <c r="S770" s="458"/>
    </row>
    <row r="771" spans="3:19" ht="15.75">
      <c r="C771" s="455"/>
      <c r="D771" s="455"/>
      <c r="E771" s="455"/>
      <c r="F771" s="459"/>
      <c r="G771" s="458"/>
      <c r="R771" s="459"/>
      <c r="S771" s="458"/>
    </row>
    <row r="772" spans="3:19" ht="15.75">
      <c r="C772" s="455"/>
      <c r="D772" s="455"/>
      <c r="E772" s="455"/>
      <c r="F772" s="459"/>
      <c r="G772" s="458"/>
      <c r="R772" s="459"/>
      <c r="S772" s="458"/>
    </row>
    <row r="773" spans="3:19" ht="15.75">
      <c r="C773" s="455"/>
      <c r="D773" s="455"/>
      <c r="E773" s="455"/>
      <c r="F773" s="459"/>
      <c r="G773" s="458"/>
      <c r="R773" s="459"/>
      <c r="S773" s="458"/>
    </row>
    <row r="774" spans="3:19" ht="15.75">
      <c r="C774" s="455"/>
      <c r="D774" s="455"/>
      <c r="E774" s="455"/>
      <c r="F774" s="459"/>
      <c r="G774" s="458"/>
      <c r="R774" s="459"/>
      <c r="S774" s="458"/>
    </row>
    <row r="775" spans="3:19" ht="15.75">
      <c r="C775" s="455"/>
      <c r="D775" s="455"/>
      <c r="E775" s="455"/>
      <c r="F775" s="459"/>
      <c r="G775" s="458"/>
      <c r="R775" s="459"/>
      <c r="S775" s="458"/>
    </row>
    <row r="776" spans="3:19" ht="15.75">
      <c r="C776" s="455"/>
      <c r="D776" s="455"/>
      <c r="E776" s="455"/>
      <c r="F776" s="459"/>
      <c r="G776" s="458"/>
      <c r="R776" s="459"/>
      <c r="S776" s="458"/>
    </row>
    <row r="777" spans="3:19" ht="15.75">
      <c r="C777" s="455"/>
      <c r="D777" s="455"/>
      <c r="E777" s="455"/>
      <c r="F777" s="459"/>
      <c r="G777" s="458"/>
      <c r="R777" s="459"/>
      <c r="S777" s="458"/>
    </row>
    <row r="778" spans="3:19" ht="15.75">
      <c r="C778" s="455"/>
      <c r="D778" s="455"/>
      <c r="E778" s="455"/>
      <c r="F778" s="459"/>
      <c r="G778" s="458"/>
      <c r="R778" s="459"/>
      <c r="S778" s="458"/>
    </row>
    <row r="779" spans="3:19" ht="15.75">
      <c r="C779" s="455"/>
      <c r="D779" s="455"/>
      <c r="E779" s="455"/>
      <c r="F779" s="459"/>
      <c r="G779" s="458"/>
      <c r="R779" s="459"/>
      <c r="S779" s="458"/>
    </row>
    <row r="780" spans="3:19" ht="15.75">
      <c r="C780" s="455"/>
      <c r="D780" s="455"/>
      <c r="E780" s="455"/>
      <c r="F780" s="459"/>
      <c r="G780" s="458"/>
      <c r="R780" s="459"/>
      <c r="S780" s="458"/>
    </row>
    <row r="781" spans="3:19" ht="15.75">
      <c r="C781" s="455"/>
      <c r="D781" s="455"/>
      <c r="E781" s="455"/>
      <c r="F781" s="459"/>
      <c r="G781" s="458"/>
      <c r="R781" s="459"/>
      <c r="S781" s="458"/>
    </row>
    <row r="782" spans="3:19" ht="15.75">
      <c r="C782" s="455"/>
      <c r="D782" s="455"/>
      <c r="E782" s="455"/>
      <c r="F782" s="459"/>
      <c r="G782" s="458"/>
      <c r="R782" s="459"/>
      <c r="S782" s="458"/>
    </row>
    <row r="783" spans="3:19" ht="15.75">
      <c r="C783" s="455"/>
      <c r="D783" s="455"/>
      <c r="E783" s="455"/>
      <c r="F783" s="459"/>
      <c r="G783" s="458"/>
      <c r="R783" s="459"/>
      <c r="S783" s="458"/>
    </row>
    <row r="784" spans="3:19" ht="15.75">
      <c r="C784" s="455"/>
      <c r="D784" s="455"/>
      <c r="E784" s="455"/>
      <c r="F784" s="459"/>
      <c r="G784" s="458"/>
      <c r="R784" s="459"/>
      <c r="S784" s="458"/>
    </row>
    <row r="785" spans="3:19" ht="15.75">
      <c r="C785" s="455"/>
      <c r="D785" s="455"/>
      <c r="E785" s="455"/>
      <c r="F785" s="459"/>
      <c r="G785" s="458"/>
      <c r="R785" s="459"/>
      <c r="S785" s="458"/>
    </row>
    <row r="786" spans="3:19" ht="15.75">
      <c r="C786" s="455"/>
      <c r="D786" s="455"/>
      <c r="E786" s="455"/>
      <c r="F786" s="459"/>
      <c r="G786" s="458"/>
      <c r="R786" s="459"/>
      <c r="S786" s="458"/>
    </row>
    <row r="787" spans="3:19" ht="15.75">
      <c r="C787" s="455"/>
      <c r="D787" s="455"/>
      <c r="E787" s="455"/>
      <c r="F787" s="459"/>
      <c r="G787" s="458"/>
      <c r="R787" s="459"/>
      <c r="S787" s="458"/>
    </row>
    <row r="788" spans="3:19" ht="15.75">
      <c r="C788" s="455"/>
      <c r="D788" s="455"/>
      <c r="E788" s="455"/>
      <c r="F788" s="459"/>
      <c r="G788" s="458"/>
      <c r="R788" s="459"/>
      <c r="S788" s="458"/>
    </row>
    <row r="789" spans="3:19" ht="15.75">
      <c r="C789" s="455"/>
      <c r="D789" s="455"/>
      <c r="E789" s="455"/>
      <c r="F789" s="459"/>
      <c r="G789" s="458"/>
      <c r="R789" s="459"/>
      <c r="S789" s="458"/>
    </row>
    <row r="790" spans="3:19" ht="15.75">
      <c r="C790" s="455"/>
      <c r="D790" s="455"/>
      <c r="E790" s="455"/>
      <c r="F790" s="459"/>
      <c r="G790" s="458"/>
      <c r="R790" s="459"/>
      <c r="S790" s="458"/>
    </row>
    <row r="791" spans="3:19" ht="15.75">
      <c r="C791" s="455"/>
      <c r="D791" s="455"/>
      <c r="E791" s="455"/>
      <c r="F791" s="459"/>
      <c r="G791" s="458"/>
      <c r="R791" s="459"/>
      <c r="S791" s="458"/>
    </row>
    <row r="792" spans="3:19" ht="15.75">
      <c r="C792" s="455"/>
      <c r="D792" s="455"/>
      <c r="E792" s="455"/>
      <c r="F792" s="459"/>
      <c r="G792" s="458"/>
      <c r="R792" s="459"/>
      <c r="S792" s="458"/>
    </row>
    <row r="793" spans="3:19" ht="15.75">
      <c r="C793" s="455"/>
      <c r="D793" s="455"/>
      <c r="E793" s="455"/>
      <c r="F793" s="459"/>
      <c r="G793" s="458"/>
      <c r="R793" s="459"/>
      <c r="S793" s="458"/>
    </row>
    <row r="794" spans="3:19" ht="15.75">
      <c r="C794" s="455"/>
      <c r="D794" s="455"/>
      <c r="E794" s="455"/>
      <c r="F794" s="459"/>
      <c r="G794" s="458"/>
      <c r="R794" s="459"/>
      <c r="S794" s="458"/>
    </row>
    <row r="795" spans="3:19" ht="15.75">
      <c r="C795" s="455"/>
      <c r="D795" s="455"/>
      <c r="E795" s="455"/>
      <c r="F795" s="459"/>
      <c r="G795" s="458"/>
      <c r="R795" s="459"/>
      <c r="S795" s="458"/>
    </row>
    <row r="796" spans="3:19" ht="15.75">
      <c r="C796" s="455"/>
      <c r="D796" s="455"/>
      <c r="E796" s="455"/>
      <c r="F796" s="459"/>
      <c r="G796" s="458"/>
      <c r="R796" s="459"/>
      <c r="S796" s="458"/>
    </row>
    <row r="797" spans="3:19" ht="15.75">
      <c r="C797" s="455"/>
      <c r="D797" s="455"/>
      <c r="E797" s="455"/>
      <c r="F797" s="459"/>
      <c r="G797" s="458"/>
      <c r="R797" s="459"/>
      <c r="S797" s="458"/>
    </row>
    <row r="798" spans="3:19" ht="15.75">
      <c r="C798" s="455"/>
      <c r="D798" s="455"/>
      <c r="E798" s="455"/>
      <c r="F798" s="459"/>
      <c r="G798" s="458"/>
      <c r="R798" s="459"/>
      <c r="S798" s="458"/>
    </row>
    <row r="799" spans="3:19" ht="15.75">
      <c r="C799" s="455"/>
      <c r="D799" s="455"/>
      <c r="E799" s="455"/>
      <c r="F799" s="459"/>
      <c r="G799" s="458"/>
      <c r="R799" s="459"/>
      <c r="S799" s="458"/>
    </row>
    <row r="800" spans="3:19" ht="15.75">
      <c r="C800" s="455"/>
      <c r="D800" s="455"/>
      <c r="E800" s="455"/>
      <c r="F800" s="459"/>
      <c r="G800" s="458"/>
      <c r="R800" s="459"/>
      <c r="S800" s="458"/>
    </row>
    <row r="801" spans="3:19" ht="15.75">
      <c r="C801" s="455"/>
      <c r="D801" s="455"/>
      <c r="E801" s="455"/>
      <c r="F801" s="459"/>
      <c r="G801" s="458"/>
      <c r="R801" s="459"/>
      <c r="S801" s="458"/>
    </row>
    <row r="802" spans="3:19" ht="15.75">
      <c r="C802" s="455"/>
      <c r="D802" s="455"/>
      <c r="E802" s="455"/>
      <c r="F802" s="459"/>
      <c r="G802" s="458"/>
      <c r="R802" s="459"/>
      <c r="S802" s="458"/>
    </row>
    <row r="803" spans="3:19" ht="15.75">
      <c r="C803" s="455"/>
      <c r="D803" s="455"/>
      <c r="E803" s="455"/>
      <c r="F803" s="459"/>
      <c r="G803" s="458"/>
      <c r="R803" s="459"/>
      <c r="S803" s="458"/>
    </row>
    <row r="804" spans="3:19" ht="15.75">
      <c r="C804" s="455"/>
      <c r="D804" s="455"/>
      <c r="E804" s="455"/>
      <c r="F804" s="459"/>
      <c r="G804" s="458"/>
      <c r="R804" s="459"/>
      <c r="S804" s="458"/>
    </row>
    <row r="805" spans="3:19" ht="15.75">
      <c r="C805" s="455"/>
      <c r="D805" s="455"/>
      <c r="E805" s="455"/>
      <c r="F805" s="459"/>
      <c r="G805" s="458"/>
      <c r="R805" s="459"/>
      <c r="S805" s="458"/>
    </row>
    <row r="806" spans="3:19" ht="15.75">
      <c r="C806" s="455"/>
      <c r="D806" s="455"/>
      <c r="E806" s="455"/>
      <c r="F806" s="459"/>
      <c r="G806" s="458"/>
      <c r="R806" s="459"/>
      <c r="S806" s="458"/>
    </row>
    <row r="807" spans="3:19" ht="15.75">
      <c r="C807" s="455"/>
      <c r="D807" s="455"/>
      <c r="E807" s="455"/>
      <c r="F807" s="459"/>
      <c r="G807" s="458"/>
      <c r="R807" s="459"/>
      <c r="S807" s="458"/>
    </row>
    <row r="808" spans="3:19" ht="15.75">
      <c r="C808" s="455"/>
      <c r="D808" s="455"/>
      <c r="E808" s="455"/>
      <c r="F808" s="459"/>
      <c r="G808" s="458"/>
      <c r="R808" s="459"/>
      <c r="S808" s="458"/>
    </row>
    <row r="809" spans="3:19" ht="15.75">
      <c r="C809" s="455"/>
      <c r="D809" s="455"/>
      <c r="E809" s="455"/>
      <c r="F809" s="459"/>
      <c r="G809" s="458"/>
      <c r="R809" s="459"/>
      <c r="S809" s="458"/>
    </row>
    <row r="810" spans="3:19" ht="15.75">
      <c r="C810" s="455"/>
      <c r="D810" s="455"/>
      <c r="E810" s="455"/>
      <c r="F810" s="459"/>
      <c r="G810" s="458"/>
      <c r="R810" s="459"/>
      <c r="S810" s="458"/>
    </row>
    <row r="811" spans="3:19" ht="15.75">
      <c r="C811" s="455"/>
      <c r="D811" s="455"/>
      <c r="E811" s="455"/>
      <c r="F811" s="459"/>
      <c r="G811" s="458"/>
      <c r="R811" s="459"/>
      <c r="S811" s="458"/>
    </row>
    <row r="812" spans="3:19" ht="15.75">
      <c r="C812" s="455"/>
      <c r="D812" s="455"/>
      <c r="E812" s="455"/>
      <c r="F812" s="459"/>
      <c r="G812" s="458"/>
      <c r="R812" s="459"/>
      <c r="S812" s="458"/>
    </row>
    <row r="813" spans="3:19" ht="15.75">
      <c r="C813" s="455"/>
      <c r="D813" s="455"/>
      <c r="E813" s="455"/>
      <c r="F813" s="459"/>
      <c r="G813" s="458"/>
      <c r="R813" s="459"/>
      <c r="S813" s="458"/>
    </row>
    <row r="814" spans="3:19" ht="15.75">
      <c r="C814" s="455"/>
      <c r="D814" s="455"/>
      <c r="E814" s="455"/>
      <c r="F814" s="459"/>
      <c r="G814" s="458"/>
      <c r="R814" s="459"/>
      <c r="S814" s="458"/>
    </row>
    <row r="815" spans="3:19" ht="15.75">
      <c r="C815" s="455"/>
      <c r="D815" s="455"/>
      <c r="E815" s="455"/>
      <c r="F815" s="459"/>
      <c r="G815" s="458"/>
      <c r="R815" s="459"/>
      <c r="S815" s="458"/>
    </row>
    <row r="816" spans="3:19" ht="15.75">
      <c r="C816" s="455"/>
      <c r="D816" s="455"/>
      <c r="E816" s="455"/>
      <c r="F816" s="459"/>
      <c r="G816" s="458"/>
      <c r="R816" s="459"/>
      <c r="S816" s="458"/>
    </row>
    <row r="817" spans="3:19" ht="15.75">
      <c r="C817" s="455"/>
      <c r="D817" s="455"/>
      <c r="E817" s="455"/>
      <c r="F817" s="459"/>
      <c r="G817" s="458"/>
      <c r="R817" s="459"/>
      <c r="S817" s="458"/>
    </row>
    <row r="818" spans="3:19" ht="15.75">
      <c r="C818" s="455"/>
      <c r="D818" s="455"/>
      <c r="E818" s="455"/>
      <c r="F818" s="459"/>
      <c r="G818" s="458"/>
      <c r="R818" s="459"/>
      <c r="S818" s="458"/>
    </row>
    <row r="819" spans="3:19" ht="15.75">
      <c r="C819" s="455"/>
      <c r="D819" s="455"/>
      <c r="E819" s="455"/>
      <c r="F819" s="459"/>
      <c r="G819" s="458"/>
      <c r="R819" s="459"/>
      <c r="S819" s="458"/>
    </row>
    <row r="820" spans="3:19" ht="15.75">
      <c r="C820" s="455"/>
      <c r="D820" s="455"/>
      <c r="E820" s="455"/>
      <c r="F820" s="459"/>
      <c r="G820" s="458"/>
      <c r="R820" s="459"/>
      <c r="S820" s="458"/>
    </row>
    <row r="821" spans="3:19" ht="15.75">
      <c r="C821" s="455"/>
      <c r="D821" s="455"/>
      <c r="E821" s="455"/>
      <c r="F821" s="459"/>
      <c r="G821" s="458"/>
      <c r="R821" s="459"/>
      <c r="S821" s="458"/>
    </row>
    <row r="822" spans="3:19" ht="15.75">
      <c r="C822" s="455"/>
      <c r="D822" s="455"/>
      <c r="E822" s="455"/>
      <c r="F822" s="459"/>
      <c r="G822" s="458"/>
      <c r="R822" s="459"/>
      <c r="S822" s="458"/>
    </row>
    <row r="823" spans="3:19" ht="15.75">
      <c r="C823" s="455"/>
      <c r="D823" s="455"/>
      <c r="E823" s="455"/>
      <c r="F823" s="459"/>
      <c r="G823" s="458"/>
      <c r="R823" s="459"/>
      <c r="S823" s="458"/>
    </row>
    <row r="824" spans="3:19" ht="15.75">
      <c r="C824" s="455"/>
      <c r="D824" s="455"/>
      <c r="E824" s="455"/>
      <c r="F824" s="459"/>
      <c r="G824" s="458"/>
      <c r="R824" s="459"/>
      <c r="S824" s="458"/>
    </row>
    <row r="825" spans="3:19" ht="15.75">
      <c r="C825" s="455"/>
      <c r="D825" s="455"/>
      <c r="E825" s="455"/>
      <c r="F825" s="459"/>
      <c r="G825" s="458"/>
      <c r="R825" s="459"/>
      <c r="S825" s="458"/>
    </row>
    <row r="826" spans="3:19" ht="15.75">
      <c r="C826" s="455"/>
      <c r="D826" s="455"/>
      <c r="E826" s="455"/>
      <c r="F826" s="459"/>
      <c r="G826" s="458"/>
      <c r="R826" s="459"/>
      <c r="S826" s="458"/>
    </row>
    <row r="827" spans="3:19" ht="15.75">
      <c r="C827" s="455"/>
      <c r="D827" s="455"/>
      <c r="E827" s="455"/>
      <c r="F827" s="459"/>
      <c r="G827" s="458"/>
      <c r="R827" s="459"/>
      <c r="S827" s="458"/>
    </row>
    <row r="828" spans="3:19" ht="15.75">
      <c r="C828" s="455"/>
      <c r="D828" s="455"/>
      <c r="E828" s="455"/>
      <c r="F828" s="459"/>
      <c r="G828" s="458"/>
      <c r="R828" s="459"/>
      <c r="S828" s="458"/>
    </row>
    <row r="829" spans="3:19" ht="15.75">
      <c r="C829" s="455"/>
      <c r="D829" s="455"/>
      <c r="E829" s="455"/>
      <c r="F829" s="459"/>
      <c r="G829" s="458"/>
      <c r="R829" s="459"/>
      <c r="S829" s="458"/>
    </row>
    <row r="830" spans="3:19" ht="15.75">
      <c r="C830" s="455"/>
      <c r="D830" s="455"/>
      <c r="E830" s="455"/>
      <c r="F830" s="459"/>
      <c r="G830" s="458"/>
      <c r="R830" s="459"/>
      <c r="S830" s="458"/>
    </row>
    <row r="831" spans="3:19" ht="15.75">
      <c r="C831" s="455"/>
      <c r="D831" s="455"/>
      <c r="E831" s="455"/>
      <c r="F831" s="459"/>
      <c r="G831" s="458"/>
      <c r="R831" s="459"/>
      <c r="S831" s="458"/>
    </row>
    <row r="832" spans="3:19" ht="15.75">
      <c r="C832" s="455"/>
      <c r="D832" s="455"/>
      <c r="E832" s="455"/>
      <c r="F832" s="459"/>
      <c r="G832" s="458"/>
      <c r="R832" s="459"/>
      <c r="S832" s="458"/>
    </row>
    <row r="833" spans="3:19" ht="15.75">
      <c r="C833" s="455"/>
      <c r="D833" s="455"/>
      <c r="E833" s="455"/>
      <c r="F833" s="459"/>
      <c r="G833" s="458"/>
      <c r="R833" s="459"/>
      <c r="S833" s="458"/>
    </row>
    <row r="834" spans="3:19" ht="15.75">
      <c r="C834" s="455"/>
      <c r="D834" s="455"/>
      <c r="E834" s="455"/>
      <c r="F834" s="459"/>
      <c r="G834" s="458"/>
      <c r="R834" s="459"/>
      <c r="S834" s="458"/>
    </row>
    <row r="835" spans="3:19" ht="15.75">
      <c r="C835" s="455"/>
      <c r="D835" s="455"/>
      <c r="E835" s="455"/>
      <c r="F835" s="459"/>
      <c r="G835" s="458"/>
      <c r="R835" s="459"/>
      <c r="S835" s="458"/>
    </row>
    <row r="836" spans="3:19" ht="15.75">
      <c r="C836" s="455"/>
      <c r="D836" s="455"/>
      <c r="E836" s="455"/>
      <c r="F836" s="459"/>
      <c r="G836" s="458"/>
      <c r="R836" s="459"/>
      <c r="S836" s="458"/>
    </row>
    <row r="837" spans="3:19" ht="15.75">
      <c r="C837" s="455"/>
      <c r="D837" s="455"/>
      <c r="E837" s="455"/>
      <c r="F837" s="459"/>
      <c r="G837" s="458"/>
      <c r="R837" s="459"/>
      <c r="S837" s="458"/>
    </row>
    <row r="838" spans="3:19" ht="15.75">
      <c r="C838" s="455"/>
      <c r="D838" s="455"/>
      <c r="E838" s="455"/>
      <c r="F838" s="459"/>
      <c r="G838" s="458"/>
      <c r="R838" s="459"/>
      <c r="S838" s="458"/>
    </row>
    <row r="839" spans="3:19" ht="15.75">
      <c r="C839" s="455"/>
      <c r="D839" s="455"/>
      <c r="E839" s="455"/>
      <c r="F839" s="459"/>
      <c r="G839" s="458"/>
      <c r="R839" s="459"/>
      <c r="S839" s="458"/>
    </row>
    <row r="840" spans="3:19" ht="15.75">
      <c r="C840" s="455"/>
      <c r="D840" s="455"/>
      <c r="E840" s="455"/>
      <c r="F840" s="459"/>
      <c r="G840" s="458"/>
      <c r="R840" s="459"/>
      <c r="S840" s="458"/>
    </row>
    <row r="841" spans="3:19" ht="15.75">
      <c r="C841" s="455"/>
      <c r="D841" s="455"/>
      <c r="E841" s="455"/>
      <c r="F841" s="459"/>
      <c r="G841" s="458"/>
      <c r="R841" s="459"/>
      <c r="S841" s="458"/>
    </row>
    <row r="842" spans="3:19" ht="15.75">
      <c r="C842" s="455"/>
      <c r="D842" s="455"/>
      <c r="E842" s="455"/>
      <c r="F842" s="459"/>
      <c r="G842" s="458"/>
      <c r="R842" s="459"/>
      <c r="S842" s="458"/>
    </row>
    <row r="843" spans="3:19" ht="15.75">
      <c r="C843" s="455"/>
      <c r="D843" s="455"/>
      <c r="E843" s="455"/>
      <c r="F843" s="459"/>
      <c r="G843" s="458"/>
      <c r="R843" s="459"/>
      <c r="S843" s="458"/>
    </row>
    <row r="844" spans="3:19" ht="15.75">
      <c r="C844" s="455"/>
      <c r="D844" s="455"/>
      <c r="E844" s="455"/>
      <c r="F844" s="459"/>
      <c r="G844" s="458"/>
      <c r="R844" s="459"/>
      <c r="S844" s="458"/>
    </row>
    <row r="845" spans="3:19" ht="15.75">
      <c r="C845" s="455"/>
      <c r="D845" s="455"/>
      <c r="E845" s="455"/>
      <c r="F845" s="459"/>
      <c r="G845" s="458"/>
      <c r="R845" s="459"/>
      <c r="S845" s="458"/>
    </row>
    <row r="846" spans="3:19" ht="15.75">
      <c r="C846" s="455"/>
      <c r="D846" s="455"/>
      <c r="E846" s="455"/>
      <c r="F846" s="459"/>
      <c r="G846" s="458"/>
      <c r="R846" s="459"/>
      <c r="S846" s="458"/>
    </row>
    <row r="847" spans="3:19" ht="15.75">
      <c r="C847" s="455"/>
      <c r="D847" s="455"/>
      <c r="E847" s="455"/>
      <c r="F847" s="459"/>
      <c r="G847" s="458"/>
      <c r="R847" s="459"/>
      <c r="S847" s="458"/>
    </row>
    <row r="848" spans="3:19" ht="15.75">
      <c r="C848" s="455"/>
      <c r="D848" s="455"/>
      <c r="E848" s="455"/>
      <c r="F848" s="459"/>
      <c r="G848" s="458"/>
      <c r="R848" s="459"/>
      <c r="S848" s="458"/>
    </row>
    <row r="849" spans="3:19" ht="15.75">
      <c r="C849" s="455"/>
      <c r="D849" s="455"/>
      <c r="E849" s="455"/>
      <c r="F849" s="459"/>
      <c r="G849" s="458"/>
      <c r="R849" s="459"/>
      <c r="S849" s="458"/>
    </row>
    <row r="850" spans="3:19" ht="15.75">
      <c r="C850" s="455"/>
      <c r="D850" s="455"/>
      <c r="E850" s="455"/>
      <c r="F850" s="459"/>
      <c r="G850" s="458"/>
      <c r="R850" s="459"/>
      <c r="S850" s="458"/>
    </row>
    <row r="851" spans="3:19" ht="15.75">
      <c r="C851" s="455"/>
      <c r="D851" s="455"/>
      <c r="E851" s="455"/>
      <c r="F851" s="459"/>
      <c r="G851" s="458"/>
      <c r="R851" s="459"/>
      <c r="S851" s="458"/>
    </row>
    <row r="852" spans="3:19" ht="15.75">
      <c r="C852" s="455"/>
      <c r="D852" s="455"/>
      <c r="E852" s="455"/>
      <c r="F852" s="459"/>
      <c r="G852" s="458"/>
      <c r="R852" s="459"/>
      <c r="S852" s="458"/>
    </row>
    <row r="853" spans="3:19" ht="15.75">
      <c r="C853" s="455"/>
      <c r="D853" s="455"/>
      <c r="E853" s="455"/>
      <c r="F853" s="459"/>
      <c r="G853" s="458"/>
      <c r="R853" s="459"/>
      <c r="S853" s="458"/>
    </row>
    <row r="854" spans="3:19" ht="15.75">
      <c r="C854" s="455"/>
      <c r="D854" s="455"/>
      <c r="E854" s="455"/>
      <c r="F854" s="459"/>
      <c r="G854" s="458"/>
      <c r="R854" s="459"/>
      <c r="S854" s="458"/>
    </row>
    <row r="855" spans="3:19" ht="15.75">
      <c r="C855" s="455"/>
      <c r="D855" s="455"/>
      <c r="E855" s="455"/>
      <c r="F855" s="459"/>
      <c r="G855" s="458"/>
      <c r="R855" s="459"/>
      <c r="S855" s="458"/>
    </row>
    <row r="856" spans="3:19" ht="15.75">
      <c r="C856" s="455"/>
      <c r="D856" s="455"/>
      <c r="E856" s="455"/>
      <c r="F856" s="459"/>
      <c r="G856" s="458"/>
      <c r="R856" s="459"/>
      <c r="S856" s="458"/>
    </row>
    <row r="857" spans="3:19" ht="15.75">
      <c r="C857" s="455"/>
      <c r="D857" s="455"/>
      <c r="E857" s="455"/>
      <c r="F857" s="459"/>
      <c r="G857" s="458"/>
      <c r="R857" s="459"/>
      <c r="S857" s="458"/>
    </row>
    <row r="858" spans="3:19" ht="15.75">
      <c r="C858" s="455"/>
      <c r="D858" s="455"/>
      <c r="E858" s="455"/>
      <c r="F858" s="459"/>
      <c r="G858" s="458"/>
      <c r="R858" s="459"/>
      <c r="S858" s="458"/>
    </row>
    <row r="859" spans="3:19" ht="15.75">
      <c r="C859" s="455"/>
      <c r="D859" s="455"/>
      <c r="E859" s="455"/>
      <c r="F859" s="459"/>
      <c r="G859" s="458"/>
      <c r="R859" s="459"/>
      <c r="S859" s="458"/>
    </row>
    <row r="860" spans="3:19" ht="15.75">
      <c r="C860" s="455"/>
      <c r="D860" s="455"/>
      <c r="E860" s="455"/>
      <c r="F860" s="459"/>
      <c r="G860" s="458"/>
      <c r="R860" s="459"/>
      <c r="S860" s="458"/>
    </row>
    <row r="861" spans="3:19" ht="15.75">
      <c r="C861" s="455"/>
      <c r="D861" s="455"/>
      <c r="E861" s="455"/>
      <c r="F861" s="459"/>
      <c r="G861" s="458"/>
      <c r="R861" s="459"/>
      <c r="S861" s="458"/>
    </row>
    <row r="862" spans="3:19" ht="15.75">
      <c r="C862" s="455"/>
      <c r="D862" s="455"/>
      <c r="E862" s="455"/>
      <c r="F862" s="459"/>
      <c r="G862" s="458"/>
      <c r="R862" s="459"/>
      <c r="S862" s="458"/>
    </row>
    <row r="863" spans="3:19" ht="15.75">
      <c r="C863" s="455"/>
      <c r="D863" s="455"/>
      <c r="E863" s="455"/>
      <c r="F863" s="459"/>
      <c r="G863" s="458"/>
      <c r="R863" s="459"/>
      <c r="S863" s="458"/>
    </row>
    <row r="864" spans="3:19" ht="15.75">
      <c r="C864" s="455"/>
      <c r="D864" s="455"/>
      <c r="E864" s="455"/>
      <c r="F864" s="459"/>
      <c r="G864" s="458"/>
      <c r="R864" s="459"/>
      <c r="S864" s="458"/>
    </row>
    <row r="865" spans="3:19" ht="15.75">
      <c r="C865" s="455"/>
      <c r="D865" s="455"/>
      <c r="E865" s="455"/>
      <c r="F865" s="459"/>
      <c r="G865" s="458"/>
      <c r="R865" s="459"/>
      <c r="S865" s="458"/>
    </row>
    <row r="866" spans="3:19" ht="15.75">
      <c r="C866" s="455"/>
      <c r="D866" s="455"/>
      <c r="E866" s="455"/>
      <c r="F866" s="459"/>
      <c r="G866" s="458"/>
      <c r="R866" s="459"/>
      <c r="S866" s="458"/>
    </row>
    <row r="867" spans="3:19" ht="15.75">
      <c r="C867" s="455"/>
      <c r="D867" s="455"/>
      <c r="E867" s="455"/>
      <c r="F867" s="459"/>
      <c r="G867" s="458"/>
      <c r="R867" s="459"/>
      <c r="S867" s="458"/>
    </row>
    <row r="868" spans="3:19" ht="15.75">
      <c r="C868" s="455"/>
      <c r="D868" s="455"/>
      <c r="E868" s="455"/>
      <c r="F868" s="459"/>
      <c r="G868" s="458"/>
      <c r="R868" s="459"/>
      <c r="S868" s="458"/>
    </row>
    <row r="869" spans="3:19" ht="15.75">
      <c r="C869" s="455"/>
      <c r="D869" s="455"/>
      <c r="E869" s="455"/>
      <c r="F869" s="459"/>
      <c r="G869" s="458"/>
      <c r="R869" s="459"/>
      <c r="S869" s="458"/>
    </row>
    <row r="870" spans="3:19" ht="15.75">
      <c r="C870" s="455"/>
      <c r="D870" s="455"/>
      <c r="E870" s="455"/>
      <c r="F870" s="459"/>
      <c r="G870" s="458"/>
      <c r="R870" s="459"/>
      <c r="S870" s="458"/>
    </row>
    <row r="871" spans="3:19" ht="15.75">
      <c r="C871" s="455"/>
      <c r="D871" s="455"/>
      <c r="E871" s="455"/>
      <c r="F871" s="459"/>
      <c r="G871" s="458"/>
      <c r="R871" s="459"/>
      <c r="S871" s="458"/>
    </row>
    <row r="872" spans="3:19" ht="15.75">
      <c r="C872" s="455"/>
      <c r="D872" s="455"/>
      <c r="E872" s="455"/>
      <c r="F872" s="459"/>
      <c r="G872" s="458"/>
      <c r="R872" s="459"/>
      <c r="S872" s="458"/>
    </row>
    <row r="873" spans="3:19" ht="15.75">
      <c r="C873" s="455"/>
      <c r="D873" s="455"/>
      <c r="E873" s="455"/>
      <c r="F873" s="459"/>
      <c r="G873" s="458"/>
      <c r="R873" s="459"/>
      <c r="S873" s="458"/>
    </row>
    <row r="874" spans="3:19" ht="15.75">
      <c r="C874" s="455"/>
      <c r="D874" s="455"/>
      <c r="E874" s="455"/>
      <c r="F874" s="459"/>
      <c r="G874" s="458"/>
      <c r="R874" s="459"/>
      <c r="S874" s="458"/>
    </row>
    <row r="875" spans="3:19" ht="15.75">
      <c r="C875" s="455"/>
      <c r="D875" s="455"/>
      <c r="E875" s="455"/>
      <c r="F875" s="459"/>
      <c r="G875" s="458"/>
      <c r="R875" s="459"/>
      <c r="S875" s="458"/>
    </row>
    <row r="876" spans="3:19" ht="15.75">
      <c r="C876" s="455"/>
      <c r="D876" s="455"/>
      <c r="E876" s="455"/>
      <c r="F876" s="459"/>
      <c r="G876" s="458"/>
      <c r="R876" s="459"/>
      <c r="S876" s="458"/>
    </row>
    <row r="877" spans="3:19" ht="15.75">
      <c r="C877" s="455"/>
      <c r="D877" s="455"/>
      <c r="E877" s="455"/>
      <c r="F877" s="459"/>
      <c r="G877" s="458"/>
      <c r="R877" s="459"/>
      <c r="S877" s="458"/>
    </row>
    <row r="878" spans="3:19" ht="15.75">
      <c r="C878" s="455"/>
      <c r="D878" s="455"/>
      <c r="E878" s="455"/>
      <c r="F878" s="459"/>
      <c r="G878" s="458"/>
      <c r="R878" s="459"/>
      <c r="S878" s="458"/>
    </row>
    <row r="879" spans="3:19" ht="15.75">
      <c r="C879" s="455"/>
      <c r="D879" s="455"/>
      <c r="E879" s="455"/>
      <c r="F879" s="459"/>
      <c r="G879" s="458"/>
      <c r="R879" s="459"/>
      <c r="S879" s="458"/>
    </row>
    <row r="880" spans="3:19" ht="15.75">
      <c r="C880" s="455"/>
      <c r="D880" s="455"/>
      <c r="E880" s="455"/>
      <c r="F880" s="459"/>
      <c r="G880" s="458"/>
      <c r="R880" s="459"/>
      <c r="S880" s="458"/>
    </row>
    <row r="881" spans="3:19" ht="15.75">
      <c r="C881" s="455"/>
      <c r="D881" s="455"/>
      <c r="E881" s="455"/>
      <c r="F881" s="459"/>
      <c r="G881" s="458"/>
      <c r="R881" s="459"/>
      <c r="S881" s="458"/>
    </row>
    <row r="882" spans="3:19" ht="15.75">
      <c r="C882" s="455"/>
      <c r="D882" s="455"/>
      <c r="E882" s="455"/>
      <c r="F882" s="459"/>
      <c r="G882" s="458"/>
      <c r="R882" s="459"/>
      <c r="S882" s="458"/>
    </row>
    <row r="883" spans="3:19" ht="15.75">
      <c r="C883" s="455"/>
      <c r="D883" s="455"/>
      <c r="E883" s="455"/>
      <c r="F883" s="459"/>
      <c r="G883" s="458"/>
      <c r="R883" s="459"/>
      <c r="S883" s="458"/>
    </row>
    <row r="884" spans="3:19" ht="15.75">
      <c r="C884" s="455"/>
      <c r="D884" s="455"/>
      <c r="E884" s="455"/>
      <c r="F884" s="459"/>
      <c r="G884" s="458"/>
      <c r="R884" s="459"/>
      <c r="S884" s="458"/>
    </row>
    <row r="885" spans="3:19" ht="15.75">
      <c r="C885" s="455"/>
      <c r="D885" s="455"/>
      <c r="E885" s="455"/>
      <c r="F885" s="459"/>
      <c r="G885" s="458"/>
      <c r="R885" s="459"/>
      <c r="S885" s="458"/>
    </row>
    <row r="886" spans="3:19" ht="15.75">
      <c r="C886" s="455"/>
      <c r="D886" s="455"/>
      <c r="E886" s="455"/>
      <c r="F886" s="459"/>
      <c r="G886" s="458"/>
      <c r="R886" s="459"/>
      <c r="S886" s="458"/>
    </row>
    <row r="887" spans="3:19" ht="15.75">
      <c r="C887" s="455"/>
      <c r="D887" s="455"/>
      <c r="E887" s="455"/>
      <c r="F887" s="459"/>
      <c r="G887" s="458"/>
      <c r="R887" s="459"/>
      <c r="S887" s="458"/>
    </row>
    <row r="888" spans="3:19" ht="15.75">
      <c r="C888" s="455"/>
      <c r="D888" s="455"/>
      <c r="E888" s="455"/>
      <c r="F888" s="459"/>
      <c r="G888" s="458"/>
      <c r="R888" s="459"/>
      <c r="S888" s="458"/>
    </row>
    <row r="889" spans="3:19" ht="15.75">
      <c r="C889" s="455"/>
      <c r="D889" s="455"/>
      <c r="E889" s="455"/>
      <c r="F889" s="459"/>
      <c r="G889" s="458"/>
      <c r="R889" s="459"/>
      <c r="S889" s="458"/>
    </row>
    <row r="890" spans="3:19" ht="15.75">
      <c r="C890" s="455"/>
      <c r="D890" s="455"/>
      <c r="E890" s="455"/>
      <c r="F890" s="459"/>
      <c r="G890" s="458"/>
      <c r="R890" s="459"/>
      <c r="S890" s="458"/>
    </row>
    <row r="891" spans="3:19" ht="15.75">
      <c r="C891" s="455"/>
      <c r="D891" s="455"/>
      <c r="E891" s="455"/>
      <c r="F891" s="459"/>
      <c r="G891" s="458"/>
      <c r="R891" s="459"/>
      <c r="S891" s="458"/>
    </row>
    <row r="892" spans="3:19" ht="15.75">
      <c r="C892" s="455"/>
      <c r="D892" s="455"/>
      <c r="E892" s="455"/>
      <c r="F892" s="459"/>
      <c r="G892" s="458"/>
      <c r="R892" s="459"/>
      <c r="S892" s="458"/>
    </row>
    <row r="893" spans="3:19" ht="15.75">
      <c r="C893" s="455"/>
      <c r="D893" s="455"/>
      <c r="E893" s="455"/>
      <c r="F893" s="459"/>
      <c r="G893" s="458"/>
      <c r="R893" s="459"/>
      <c r="S893" s="458"/>
    </row>
    <row r="894" spans="3:19" ht="15.75">
      <c r="C894" s="455"/>
      <c r="D894" s="455"/>
      <c r="E894" s="455"/>
      <c r="F894" s="459"/>
      <c r="G894" s="458"/>
      <c r="R894" s="459"/>
      <c r="S894" s="458"/>
    </row>
    <row r="895" spans="3:19" ht="15.75">
      <c r="C895" s="455"/>
      <c r="D895" s="455"/>
      <c r="E895" s="455"/>
      <c r="F895" s="459"/>
      <c r="G895" s="458"/>
      <c r="R895" s="459"/>
      <c r="S895" s="458"/>
    </row>
    <row r="896" spans="3:19" ht="15.75">
      <c r="C896" s="455"/>
      <c r="D896" s="455"/>
      <c r="E896" s="455"/>
      <c r="F896" s="459"/>
      <c r="G896" s="458"/>
      <c r="R896" s="459"/>
      <c r="S896" s="458"/>
    </row>
    <row r="897" spans="3:19" ht="15.75">
      <c r="C897" s="455"/>
      <c r="D897" s="455"/>
      <c r="E897" s="455"/>
      <c r="F897" s="459"/>
      <c r="G897" s="458"/>
      <c r="R897" s="459"/>
      <c r="S897" s="458"/>
    </row>
    <row r="898" spans="3:19" ht="15.75">
      <c r="C898" s="455"/>
      <c r="D898" s="455"/>
      <c r="E898" s="455"/>
      <c r="F898" s="459"/>
      <c r="G898" s="458"/>
      <c r="R898" s="459"/>
      <c r="S898" s="458"/>
    </row>
    <row r="899" spans="3:19" ht="15.75">
      <c r="C899" s="455"/>
      <c r="D899" s="455"/>
      <c r="E899" s="455"/>
      <c r="F899" s="459"/>
      <c r="G899" s="458"/>
      <c r="R899" s="459"/>
      <c r="S899" s="458"/>
    </row>
    <row r="900" spans="3:19" ht="15.75">
      <c r="C900" s="455"/>
      <c r="D900" s="455"/>
      <c r="E900" s="455"/>
      <c r="F900" s="459"/>
      <c r="G900" s="458"/>
      <c r="R900" s="459"/>
      <c r="S900" s="458"/>
    </row>
    <row r="901" spans="3:19" ht="15.75">
      <c r="C901" s="455"/>
      <c r="D901" s="455"/>
      <c r="E901" s="455"/>
      <c r="F901" s="459"/>
      <c r="G901" s="458"/>
      <c r="R901" s="459"/>
      <c r="S901" s="458"/>
    </row>
    <row r="902" spans="3:19" ht="15.75">
      <c r="C902" s="455"/>
      <c r="D902" s="455"/>
      <c r="E902" s="455"/>
      <c r="F902" s="459"/>
      <c r="G902" s="458"/>
      <c r="R902" s="459"/>
      <c r="S902" s="458"/>
    </row>
    <row r="903" spans="3:19" ht="15.75">
      <c r="C903" s="455"/>
      <c r="D903" s="455"/>
      <c r="E903" s="455"/>
      <c r="F903" s="459"/>
      <c r="G903" s="458"/>
      <c r="R903" s="459"/>
      <c r="S903" s="458"/>
    </row>
    <row r="904" spans="3:19" ht="15.75">
      <c r="C904" s="455"/>
      <c r="D904" s="455"/>
      <c r="E904" s="455"/>
      <c r="F904" s="459"/>
      <c r="G904" s="458"/>
      <c r="R904" s="459"/>
      <c r="S904" s="458"/>
    </row>
    <row r="905" spans="3:19" ht="15.75">
      <c r="C905" s="455"/>
      <c r="D905" s="455"/>
      <c r="E905" s="455"/>
      <c r="F905" s="459"/>
      <c r="G905" s="458"/>
      <c r="R905" s="459"/>
      <c r="S905" s="458"/>
    </row>
    <row r="906" spans="3:19" ht="15.75">
      <c r="C906" s="455"/>
      <c r="D906" s="455"/>
      <c r="E906" s="455"/>
      <c r="F906" s="459"/>
      <c r="G906" s="458"/>
      <c r="R906" s="459"/>
      <c r="S906" s="458"/>
    </row>
    <row r="907" spans="3:19" ht="15.75">
      <c r="C907" s="455"/>
      <c r="D907" s="455"/>
      <c r="E907" s="455"/>
      <c r="F907" s="459"/>
      <c r="G907" s="458"/>
      <c r="R907" s="459"/>
      <c r="S907" s="458"/>
    </row>
    <row r="908" spans="3:19" ht="15.75">
      <c r="C908" s="455"/>
      <c r="D908" s="455"/>
      <c r="E908" s="455"/>
      <c r="F908" s="459"/>
      <c r="G908" s="458"/>
      <c r="R908" s="459"/>
      <c r="S908" s="458"/>
    </row>
    <row r="909" spans="3:19" ht="15.75">
      <c r="C909" s="455"/>
      <c r="D909" s="455"/>
      <c r="E909" s="455"/>
      <c r="F909" s="459"/>
      <c r="G909" s="458"/>
      <c r="R909" s="459"/>
      <c r="S909" s="458"/>
    </row>
    <row r="910" spans="3:19" ht="15.75">
      <c r="C910" s="455"/>
      <c r="D910" s="455"/>
      <c r="E910" s="455"/>
      <c r="F910" s="459"/>
      <c r="G910" s="458"/>
      <c r="R910" s="459"/>
      <c r="S910" s="458"/>
    </row>
    <row r="911" spans="3:19" ht="15.75">
      <c r="C911" s="455"/>
      <c r="D911" s="455"/>
      <c r="E911" s="455"/>
      <c r="F911" s="459"/>
      <c r="G911" s="458"/>
      <c r="R911" s="459"/>
      <c r="S911" s="458"/>
    </row>
    <row r="912" spans="3:19" ht="15.75">
      <c r="C912" s="455"/>
      <c r="D912" s="455"/>
      <c r="E912" s="455"/>
      <c r="F912" s="459"/>
      <c r="G912" s="458"/>
      <c r="R912" s="459"/>
      <c r="S912" s="458"/>
    </row>
    <row r="913" spans="3:19" ht="15.75">
      <c r="C913" s="455"/>
      <c r="D913" s="455"/>
      <c r="E913" s="455"/>
      <c r="F913" s="459"/>
      <c r="G913" s="458"/>
      <c r="R913" s="459"/>
      <c r="S913" s="458"/>
    </row>
    <row r="914" spans="3:19" ht="15.75">
      <c r="C914" s="455"/>
      <c r="D914" s="455"/>
      <c r="E914" s="455"/>
      <c r="F914" s="459"/>
      <c r="G914" s="458"/>
      <c r="R914" s="459"/>
      <c r="S914" s="458"/>
    </row>
    <row r="915" spans="3:19" ht="15.75">
      <c r="C915" s="455"/>
      <c r="D915" s="455"/>
      <c r="E915" s="455"/>
      <c r="F915" s="459"/>
      <c r="G915" s="458"/>
      <c r="R915" s="459"/>
      <c r="S915" s="458"/>
    </row>
    <row r="916" spans="3:19" ht="15.75">
      <c r="C916" s="455"/>
      <c r="D916" s="455"/>
      <c r="E916" s="455"/>
      <c r="F916" s="459"/>
      <c r="G916" s="458"/>
      <c r="R916" s="459"/>
      <c r="S916" s="458"/>
    </row>
    <row r="917" spans="3:19" ht="15.75">
      <c r="C917" s="455"/>
      <c r="D917" s="455"/>
      <c r="E917" s="455"/>
      <c r="F917" s="459"/>
      <c r="G917" s="458"/>
      <c r="R917" s="459"/>
      <c r="S917" s="458"/>
    </row>
    <row r="918" spans="3:19" ht="15.75">
      <c r="C918" s="455"/>
      <c r="D918" s="455"/>
      <c r="E918" s="455"/>
      <c r="F918" s="459"/>
      <c r="G918" s="458"/>
      <c r="R918" s="459"/>
      <c r="S918" s="458"/>
    </row>
    <row r="919" spans="3:19" ht="15.75">
      <c r="C919" s="455"/>
      <c r="D919" s="455"/>
      <c r="E919" s="455"/>
      <c r="F919" s="459"/>
      <c r="G919" s="458"/>
      <c r="R919" s="459"/>
      <c r="S919" s="458"/>
    </row>
    <row r="920" spans="3:19" ht="15.75">
      <c r="C920" s="455"/>
      <c r="D920" s="455"/>
      <c r="E920" s="455"/>
      <c r="F920" s="459"/>
      <c r="G920" s="458"/>
      <c r="R920" s="459"/>
      <c r="S920" s="458"/>
    </row>
    <row r="921" spans="3:19" ht="15.75">
      <c r="C921" s="455"/>
      <c r="D921" s="455"/>
      <c r="E921" s="455"/>
      <c r="F921" s="459"/>
      <c r="G921" s="458"/>
      <c r="R921" s="459"/>
      <c r="S921" s="458"/>
    </row>
    <row r="922" spans="3:19" ht="15.75">
      <c r="C922" s="455"/>
      <c r="D922" s="455"/>
      <c r="E922" s="455"/>
      <c r="F922" s="459"/>
      <c r="G922" s="458"/>
      <c r="R922" s="459"/>
      <c r="S922" s="458"/>
    </row>
    <row r="923" spans="3:19" ht="15.75">
      <c r="C923" s="455"/>
      <c r="D923" s="455"/>
      <c r="E923" s="455"/>
      <c r="F923" s="459"/>
      <c r="G923" s="458"/>
      <c r="R923" s="459"/>
      <c r="S923" s="458"/>
    </row>
    <row r="924" spans="3:19" ht="15.75">
      <c r="C924" s="455"/>
      <c r="D924" s="455"/>
      <c r="E924" s="455"/>
      <c r="F924" s="459"/>
      <c r="G924" s="458"/>
      <c r="R924" s="459"/>
      <c r="S924" s="458"/>
    </row>
    <row r="925" spans="3:19" ht="15.75">
      <c r="C925" s="455"/>
      <c r="D925" s="455"/>
      <c r="E925" s="455"/>
      <c r="F925" s="459"/>
      <c r="G925" s="458"/>
      <c r="R925" s="459"/>
      <c r="S925" s="458"/>
    </row>
    <row r="926" spans="3:19" ht="15.75">
      <c r="C926" s="455"/>
      <c r="D926" s="455"/>
      <c r="E926" s="455"/>
      <c r="F926" s="459"/>
      <c r="G926" s="458"/>
      <c r="R926" s="459"/>
      <c r="S926" s="458"/>
    </row>
    <row r="927" spans="3:19" ht="15.75">
      <c r="C927" s="455"/>
      <c r="D927" s="455"/>
      <c r="E927" s="455"/>
      <c r="F927" s="459"/>
      <c r="G927" s="458"/>
      <c r="R927" s="459"/>
      <c r="S927" s="458"/>
    </row>
    <row r="928" spans="3:19" ht="15.75">
      <c r="C928" s="455"/>
      <c r="D928" s="455"/>
      <c r="E928" s="455"/>
      <c r="F928" s="459"/>
      <c r="G928" s="458"/>
      <c r="R928" s="459"/>
      <c r="S928" s="458"/>
    </row>
    <row r="929" spans="3:19" ht="15.75">
      <c r="C929" s="455"/>
      <c r="D929" s="455"/>
      <c r="E929" s="455"/>
      <c r="F929" s="459"/>
      <c r="G929" s="458"/>
      <c r="R929" s="459"/>
      <c r="S929" s="458"/>
    </row>
    <row r="930" spans="3:19" ht="15.75">
      <c r="C930" s="455"/>
      <c r="D930" s="455"/>
      <c r="E930" s="455"/>
      <c r="F930" s="459"/>
      <c r="G930" s="458"/>
      <c r="R930" s="459"/>
      <c r="S930" s="458"/>
    </row>
    <row r="931" spans="3:19" ht="15.75">
      <c r="C931" s="455"/>
      <c r="D931" s="455"/>
      <c r="E931" s="455"/>
      <c r="F931" s="459"/>
      <c r="G931" s="458"/>
      <c r="R931" s="459"/>
      <c r="S931" s="458"/>
    </row>
    <row r="932" spans="3:19" ht="15.75">
      <c r="C932" s="455"/>
      <c r="D932" s="455"/>
      <c r="E932" s="455"/>
      <c r="F932" s="459"/>
      <c r="G932" s="458"/>
      <c r="R932" s="459"/>
      <c r="S932" s="458"/>
    </row>
    <row r="933" spans="3:19" ht="15.75">
      <c r="C933" s="455"/>
      <c r="D933" s="455"/>
      <c r="E933" s="455"/>
      <c r="F933" s="459"/>
      <c r="G933" s="458"/>
      <c r="R933" s="459"/>
      <c r="S933" s="458"/>
    </row>
    <row r="934" spans="3:19" ht="15.75">
      <c r="C934" s="455"/>
      <c r="D934" s="455"/>
      <c r="E934" s="455"/>
      <c r="F934" s="459"/>
      <c r="G934" s="458"/>
      <c r="R934" s="459"/>
      <c r="S934" s="458"/>
    </row>
    <row r="935" spans="3:19" ht="15.75">
      <c r="C935" s="455"/>
      <c r="D935" s="455"/>
      <c r="E935" s="455"/>
      <c r="F935" s="459"/>
      <c r="G935" s="458"/>
      <c r="R935" s="459"/>
      <c r="S935" s="458"/>
    </row>
    <row r="936" spans="3:19" ht="15.75">
      <c r="C936" s="455"/>
      <c r="D936" s="455"/>
      <c r="E936" s="455"/>
      <c r="F936" s="459"/>
      <c r="G936" s="458"/>
      <c r="R936" s="459"/>
      <c r="S936" s="458"/>
    </row>
    <row r="937" spans="3:19" ht="15.75">
      <c r="C937" s="455"/>
      <c r="D937" s="455"/>
      <c r="E937" s="455"/>
      <c r="F937" s="459"/>
      <c r="G937" s="458"/>
      <c r="R937" s="459"/>
      <c r="S937" s="458"/>
    </row>
    <row r="938" spans="3:19" ht="15.75">
      <c r="C938" s="455"/>
      <c r="D938" s="455"/>
      <c r="E938" s="455"/>
      <c r="F938" s="459"/>
      <c r="G938" s="458"/>
      <c r="R938" s="459"/>
      <c r="S938" s="458"/>
    </row>
    <row r="939" spans="3:19" ht="15.75">
      <c r="C939" s="455"/>
      <c r="D939" s="455"/>
      <c r="E939" s="455"/>
      <c r="F939" s="459"/>
      <c r="G939" s="458"/>
      <c r="R939" s="459"/>
      <c r="S939" s="458"/>
    </row>
    <row r="940" spans="3:19" ht="15.75">
      <c r="C940" s="455"/>
      <c r="D940" s="455"/>
      <c r="E940" s="455"/>
      <c r="F940" s="459"/>
      <c r="G940" s="458"/>
      <c r="R940" s="459"/>
      <c r="S940" s="458"/>
    </row>
    <row r="941" spans="3:19" ht="15.75">
      <c r="C941" s="455"/>
      <c r="D941" s="455"/>
      <c r="E941" s="455"/>
      <c r="F941" s="459"/>
      <c r="G941" s="458"/>
      <c r="R941" s="459"/>
      <c r="S941" s="458"/>
    </row>
    <row r="942" spans="3:19" ht="15.75">
      <c r="C942" s="455"/>
      <c r="D942" s="455"/>
      <c r="E942" s="455"/>
      <c r="F942" s="459"/>
      <c r="G942" s="458"/>
      <c r="R942" s="459"/>
      <c r="S942" s="458"/>
    </row>
    <row r="943" spans="3:19" ht="15.75">
      <c r="C943" s="455"/>
      <c r="D943" s="455"/>
      <c r="E943" s="455"/>
      <c r="F943" s="459"/>
      <c r="G943" s="458"/>
      <c r="R943" s="459"/>
      <c r="S943" s="458"/>
    </row>
    <row r="944" spans="3:19" ht="15.75">
      <c r="C944" s="455"/>
      <c r="D944" s="455"/>
      <c r="E944" s="455"/>
      <c r="F944" s="459"/>
      <c r="G944" s="458"/>
      <c r="R944" s="459"/>
      <c r="S944" s="458"/>
    </row>
    <row r="945" spans="3:19" ht="15.75">
      <c r="C945" s="455"/>
      <c r="D945" s="455"/>
      <c r="E945" s="455"/>
      <c r="F945" s="459"/>
      <c r="G945" s="458"/>
      <c r="R945" s="459"/>
      <c r="S945" s="458"/>
    </row>
    <row r="946" spans="3:19" ht="15.75">
      <c r="C946" s="455"/>
      <c r="D946" s="455"/>
      <c r="E946" s="455"/>
      <c r="F946" s="459"/>
      <c r="G946" s="458"/>
      <c r="R946" s="459"/>
      <c r="S946" s="458"/>
    </row>
    <row r="947" spans="3:19" ht="15.75">
      <c r="C947" s="455"/>
      <c r="D947" s="455"/>
      <c r="E947" s="455"/>
      <c r="F947" s="459"/>
      <c r="G947" s="458"/>
      <c r="R947" s="459"/>
      <c r="S947" s="458"/>
    </row>
    <row r="948" spans="3:19" ht="15.75">
      <c r="C948" s="455"/>
      <c r="D948" s="455"/>
      <c r="E948" s="455"/>
      <c r="F948" s="459"/>
      <c r="G948" s="458"/>
      <c r="R948" s="459"/>
      <c r="S948" s="458"/>
    </row>
    <row r="949" spans="3:19" ht="15.75">
      <c r="C949" s="455"/>
      <c r="D949" s="455"/>
      <c r="E949" s="455"/>
      <c r="F949" s="459"/>
      <c r="G949" s="458"/>
      <c r="R949" s="459"/>
      <c r="S949" s="458"/>
    </row>
    <row r="950" spans="3:19" ht="15.75">
      <c r="C950" s="455"/>
      <c r="D950" s="455"/>
      <c r="E950" s="455"/>
      <c r="F950" s="459"/>
      <c r="G950" s="458"/>
      <c r="R950" s="459"/>
      <c r="S950" s="458"/>
    </row>
    <row r="951" spans="3:19" ht="15.75">
      <c r="C951" s="455"/>
      <c r="D951" s="455"/>
      <c r="E951" s="455"/>
      <c r="F951" s="459"/>
      <c r="G951" s="458"/>
      <c r="R951" s="459"/>
      <c r="S951" s="458"/>
    </row>
    <row r="952" spans="3:19" ht="15.75">
      <c r="C952" s="455"/>
      <c r="D952" s="455"/>
      <c r="E952" s="455"/>
      <c r="F952" s="459"/>
      <c r="G952" s="458"/>
      <c r="R952" s="459"/>
      <c r="S952" s="458"/>
    </row>
    <row r="953" spans="3:19" ht="15.75">
      <c r="C953" s="455"/>
      <c r="D953" s="455"/>
      <c r="E953" s="455"/>
      <c r="F953" s="459"/>
      <c r="G953" s="458"/>
      <c r="R953" s="459"/>
      <c r="S953" s="458"/>
    </row>
    <row r="954" spans="3:19" ht="15.75">
      <c r="C954" s="455"/>
      <c r="D954" s="455"/>
      <c r="E954" s="455"/>
      <c r="F954" s="459"/>
      <c r="G954" s="458"/>
      <c r="R954" s="459"/>
      <c r="S954" s="458"/>
    </row>
    <row r="955" spans="3:19" ht="15.75">
      <c r="C955" s="455"/>
      <c r="D955" s="455"/>
      <c r="E955" s="455"/>
      <c r="F955" s="459"/>
      <c r="G955" s="458"/>
      <c r="R955" s="459"/>
      <c r="S955" s="458"/>
    </row>
    <row r="956" spans="3:19" ht="15.75">
      <c r="C956" s="455"/>
      <c r="D956" s="455"/>
      <c r="E956" s="455"/>
      <c r="F956" s="459"/>
      <c r="G956" s="458"/>
      <c r="R956" s="459"/>
      <c r="S956" s="458"/>
    </row>
    <row r="957" spans="3:19" ht="15.75">
      <c r="C957" s="455"/>
      <c r="D957" s="455"/>
      <c r="E957" s="455"/>
      <c r="F957" s="459"/>
      <c r="G957" s="458"/>
      <c r="R957" s="459"/>
      <c r="S957" s="458"/>
    </row>
    <row r="958" spans="3:19" ht="15.75">
      <c r="C958" s="455"/>
      <c r="D958" s="455"/>
      <c r="E958" s="455"/>
      <c r="F958" s="459"/>
      <c r="G958" s="458"/>
      <c r="R958" s="459"/>
      <c r="S958" s="458"/>
    </row>
    <row r="959" spans="3:19" ht="15.75">
      <c r="C959" s="455"/>
      <c r="D959" s="455"/>
      <c r="E959" s="455"/>
      <c r="F959" s="459"/>
      <c r="G959" s="458"/>
      <c r="R959" s="459"/>
      <c r="S959" s="458"/>
    </row>
    <row r="960" spans="3:19" ht="15.75">
      <c r="C960" s="455"/>
      <c r="D960" s="455"/>
      <c r="E960" s="455"/>
      <c r="F960" s="459"/>
      <c r="G960" s="458"/>
      <c r="R960" s="459"/>
      <c r="S960" s="458"/>
    </row>
    <row r="961" spans="3:19" ht="15.75">
      <c r="C961" s="455"/>
      <c r="D961" s="455"/>
      <c r="E961" s="455"/>
      <c r="F961" s="459"/>
      <c r="G961" s="458"/>
      <c r="R961" s="459"/>
      <c r="S961" s="458"/>
    </row>
    <row r="962" spans="3:19" ht="15.75">
      <c r="C962" s="455"/>
      <c r="D962" s="455"/>
      <c r="E962" s="455"/>
      <c r="F962" s="459"/>
      <c r="G962" s="458"/>
      <c r="R962" s="459"/>
      <c r="S962" s="458"/>
    </row>
    <row r="963" spans="3:19" ht="15.75">
      <c r="C963" s="455"/>
      <c r="D963" s="455"/>
      <c r="E963" s="455"/>
      <c r="F963" s="459"/>
      <c r="G963" s="458"/>
      <c r="R963" s="459"/>
      <c r="S963" s="458"/>
    </row>
    <row r="964" spans="3:19" ht="15.75">
      <c r="C964" s="455"/>
      <c r="D964" s="455"/>
      <c r="E964" s="455"/>
      <c r="F964" s="459"/>
      <c r="G964" s="458"/>
      <c r="R964" s="459"/>
      <c r="S964" s="458"/>
    </row>
    <row r="965" spans="3:19" ht="15.75">
      <c r="C965" s="455"/>
      <c r="D965" s="455"/>
      <c r="E965" s="455"/>
      <c r="F965" s="459"/>
      <c r="G965" s="458"/>
      <c r="R965" s="459"/>
      <c r="S965" s="458"/>
    </row>
    <row r="966" spans="3:19" ht="15.75">
      <c r="C966" s="455"/>
      <c r="D966" s="455"/>
      <c r="E966" s="455"/>
      <c r="F966" s="459"/>
      <c r="G966" s="458"/>
      <c r="R966" s="459"/>
      <c r="S966" s="458"/>
    </row>
    <row r="967" spans="3:19" ht="15.75">
      <c r="C967" s="455"/>
      <c r="D967" s="455"/>
      <c r="E967" s="455"/>
      <c r="F967" s="459"/>
      <c r="G967" s="458"/>
      <c r="R967" s="459"/>
      <c r="S967" s="458"/>
    </row>
    <row r="968" spans="3:19" ht="15.75">
      <c r="C968" s="455"/>
      <c r="D968" s="455"/>
      <c r="E968" s="455"/>
      <c r="F968" s="459"/>
      <c r="G968" s="458"/>
      <c r="R968" s="459"/>
      <c r="S968" s="458"/>
    </row>
    <row r="969" spans="3:19" ht="15.75">
      <c r="C969" s="455"/>
      <c r="D969" s="455"/>
      <c r="E969" s="455"/>
      <c r="F969" s="459"/>
      <c r="G969" s="458"/>
      <c r="R969" s="459"/>
      <c r="S969" s="458"/>
    </row>
    <row r="970" spans="3:19" ht="15.75">
      <c r="C970" s="455"/>
      <c r="D970" s="455"/>
      <c r="E970" s="455"/>
      <c r="F970" s="459"/>
      <c r="G970" s="458"/>
      <c r="R970" s="459"/>
      <c r="S970" s="458"/>
    </row>
    <row r="971" spans="3:19" ht="15.75">
      <c r="C971" s="455"/>
      <c r="D971" s="455"/>
      <c r="E971" s="455"/>
      <c r="F971" s="459"/>
      <c r="G971" s="458"/>
      <c r="R971" s="459"/>
      <c r="S971" s="458"/>
    </row>
    <row r="972" spans="3:19" ht="15.75">
      <c r="C972" s="455"/>
      <c r="D972" s="455"/>
      <c r="E972" s="455"/>
      <c r="F972" s="459"/>
      <c r="G972" s="458"/>
      <c r="R972" s="459"/>
      <c r="S972" s="458"/>
    </row>
    <row r="973" spans="3:19" ht="15.75">
      <c r="C973" s="455"/>
      <c r="D973" s="455"/>
      <c r="E973" s="455"/>
      <c r="F973" s="459"/>
      <c r="G973" s="458"/>
      <c r="R973" s="459"/>
      <c r="S973" s="458"/>
    </row>
    <row r="974" spans="3:19" ht="15.75">
      <c r="C974" s="455"/>
      <c r="D974" s="455"/>
      <c r="E974" s="455"/>
      <c r="F974" s="459"/>
      <c r="G974" s="458"/>
      <c r="R974" s="459"/>
      <c r="S974" s="458"/>
    </row>
    <row r="975" spans="3:19" ht="15.75">
      <c r="C975" s="455"/>
      <c r="D975" s="455"/>
      <c r="E975" s="455"/>
      <c r="F975" s="459"/>
      <c r="G975" s="458"/>
      <c r="R975" s="459"/>
      <c r="S975" s="458"/>
    </row>
    <row r="976" spans="3:19" ht="15.75">
      <c r="C976" s="455"/>
      <c r="D976" s="455"/>
      <c r="E976" s="455"/>
      <c r="F976" s="459"/>
      <c r="G976" s="458"/>
      <c r="R976" s="459"/>
      <c r="S976" s="458"/>
    </row>
    <row r="977" spans="3:19" ht="15.75">
      <c r="C977" s="455"/>
      <c r="D977" s="455"/>
      <c r="E977" s="455"/>
      <c r="F977" s="459"/>
      <c r="G977" s="458"/>
      <c r="R977" s="459"/>
      <c r="S977" s="458"/>
    </row>
    <row r="978" spans="3:19" ht="15.75">
      <c r="C978" s="455"/>
      <c r="D978" s="455"/>
      <c r="E978" s="455"/>
      <c r="F978" s="459"/>
      <c r="G978" s="458"/>
      <c r="R978" s="459"/>
      <c r="S978" s="458"/>
    </row>
    <row r="979" spans="3:19" ht="15.75">
      <c r="C979" s="455"/>
      <c r="D979" s="455"/>
      <c r="E979" s="455"/>
      <c r="F979" s="459"/>
      <c r="G979" s="458"/>
      <c r="R979" s="459"/>
      <c r="S979" s="458"/>
    </row>
    <row r="980" spans="3:19" ht="15.75">
      <c r="C980" s="455"/>
      <c r="D980" s="455"/>
      <c r="E980" s="455"/>
      <c r="F980" s="459"/>
      <c r="G980" s="458"/>
      <c r="R980" s="459"/>
      <c r="S980" s="458"/>
    </row>
    <row r="981" spans="3:19" ht="15.75">
      <c r="C981" s="455"/>
      <c r="D981" s="455"/>
      <c r="E981" s="455"/>
      <c r="F981" s="459"/>
      <c r="G981" s="458"/>
      <c r="R981" s="459"/>
      <c r="S981" s="458"/>
    </row>
    <row r="982" spans="3:19" ht="15.75">
      <c r="C982" s="455"/>
      <c r="D982" s="455"/>
      <c r="E982" s="455"/>
      <c r="F982" s="459"/>
      <c r="G982" s="458"/>
      <c r="R982" s="459"/>
      <c r="S982" s="458"/>
    </row>
    <row r="983" spans="3:19" ht="15.75">
      <c r="C983" s="455"/>
      <c r="D983" s="455"/>
      <c r="E983" s="455"/>
      <c r="F983" s="459"/>
      <c r="G983" s="458"/>
      <c r="R983" s="459"/>
      <c r="S983" s="458"/>
    </row>
    <row r="984" spans="3:19" ht="15.75">
      <c r="C984" s="455"/>
      <c r="D984" s="455"/>
      <c r="E984" s="455"/>
      <c r="F984" s="459"/>
      <c r="G984" s="458"/>
      <c r="R984" s="459"/>
      <c r="S984" s="458"/>
    </row>
    <row r="985" spans="3:19" ht="15.75">
      <c r="C985" s="455"/>
      <c r="D985" s="455"/>
      <c r="E985" s="455"/>
      <c r="F985" s="459"/>
      <c r="G985" s="458"/>
      <c r="R985" s="459"/>
      <c r="S985" s="458"/>
    </row>
    <row r="986" spans="3:19" ht="15.75">
      <c r="C986" s="455"/>
      <c r="D986" s="455"/>
      <c r="E986" s="455"/>
      <c r="F986" s="459"/>
      <c r="G986" s="458"/>
      <c r="R986" s="459"/>
      <c r="S986" s="458"/>
    </row>
    <row r="987" spans="3:19" ht="15.75">
      <c r="C987" s="455"/>
      <c r="D987" s="455"/>
      <c r="E987" s="455"/>
      <c r="F987" s="459"/>
      <c r="G987" s="458"/>
      <c r="R987" s="459"/>
      <c r="S987" s="458"/>
    </row>
  </sheetData>
  <sheetProtection formatCells="0" formatColumns="0" formatRows="0" insertColumns="0" insertRows="0" insertHyperlinks="0" deleteColumns="0" deleteRows="0" sort="0" autoFilter="0" pivotTables="0"/>
  <mergeCells count="59">
    <mergeCell ref="R1:AC1"/>
    <mergeCell ref="AE7:AE9"/>
    <mergeCell ref="AD10:AD12"/>
    <mergeCell ref="AD1:AD2"/>
    <mergeCell ref="AE1:AE2"/>
    <mergeCell ref="A3:U3"/>
    <mergeCell ref="A4:A6"/>
    <mergeCell ref="B4:B6"/>
    <mergeCell ref="C4:C6"/>
    <mergeCell ref="D4:D6"/>
    <mergeCell ref="AD4:AD6"/>
    <mergeCell ref="AE4:AE6"/>
    <mergeCell ref="A1:A2"/>
    <mergeCell ref="B1:B2"/>
    <mergeCell ref="C1:C2"/>
    <mergeCell ref="D1:D2"/>
    <mergeCell ref="F1:Q1"/>
    <mergeCell ref="A7:A9"/>
    <mergeCell ref="B7:B9"/>
    <mergeCell ref="C7:C9"/>
    <mergeCell ref="D7:D9"/>
    <mergeCell ref="AD7:AD9"/>
    <mergeCell ref="AE10:AE12"/>
    <mergeCell ref="A10:A12"/>
    <mergeCell ref="B10:B12"/>
    <mergeCell ref="C10:C12"/>
    <mergeCell ref="D10:D12"/>
    <mergeCell ref="A13:U13"/>
    <mergeCell ref="A14:A18"/>
    <mergeCell ref="B14:B18"/>
    <mergeCell ref="C14:C18"/>
    <mergeCell ref="D14:D18"/>
    <mergeCell ref="AE14:AE18"/>
    <mergeCell ref="A19:A23"/>
    <mergeCell ref="B19:B23"/>
    <mergeCell ref="C19:C23"/>
    <mergeCell ref="D19:D23"/>
    <mergeCell ref="AD19:AD23"/>
    <mergeCell ref="AE19:AE23"/>
    <mergeCell ref="AD14:AD18"/>
    <mergeCell ref="A24:U24"/>
    <mergeCell ref="A26:A28"/>
    <mergeCell ref="B26:B28"/>
    <mergeCell ref="C26:C28"/>
    <mergeCell ref="D26:D28"/>
    <mergeCell ref="AE32:AE34"/>
    <mergeCell ref="AE26:AE28"/>
    <mergeCell ref="A29:A31"/>
    <mergeCell ref="B29:B31"/>
    <mergeCell ref="C29:C31"/>
    <mergeCell ref="D29:D31"/>
    <mergeCell ref="AD29:AD31"/>
    <mergeCell ref="AE29:AE31"/>
    <mergeCell ref="AD26:AD28"/>
    <mergeCell ref="A32:A34"/>
    <mergeCell ref="B32:B34"/>
    <mergeCell ref="C32:C34"/>
    <mergeCell ref="D32:D34"/>
    <mergeCell ref="AD32:AD34"/>
  </mergeCells>
  <conditionalFormatting sqref="F988:F65532">
    <cfRule type="expression" dxfId="1008" priority="1005" stopIfTrue="1">
      <formula>OR(F989="greem",F989="green ")</formula>
    </cfRule>
    <cfRule type="expression" dxfId="1007" priority="1006" stopIfTrue="1">
      <formula>OR(F989="amber",F989="amber ")</formula>
    </cfRule>
  </conditionalFormatting>
  <conditionalFormatting sqref="F25:AE25 AE32:AE34 AE14:AE16 H31 T10:T12 T29 T7:T8 T26:T27 Z29 W19:W22 AA26:AC29 Z26:Z27 Z7:Z8 Z10:Z12 W29 F26:S29 AE4:AE12 U4:V12 X4:Y12 F4:S12 T4:T5 W4:W5 Z4:Z5 AA4:AC12 Z17 AE19:AE21 AA17:AC23 T19:T22 Z19:Z22 T14:T17 F14:G23 H16:H23 H14 I14:J23 K16:K23 K14 L14:M23 N16:N23 N14 O14:P23 R14:S23 Q14 Q16:Q23 W7:W8 W10:W11 U14:AC16 U17:V23 X17:Y23 W17 U26:V29 X26:Y29 W26:W27 F32:V34 X32:AC34 W32:W33">
    <cfRule type="cellIs" dxfId="1006" priority="1002" stopIfTrue="1" operator="equal">
      <formula>"green"</formula>
    </cfRule>
    <cfRule type="cellIs" dxfId="1005" priority="1003" stopIfTrue="1" operator="equal">
      <formula>"amber"</formula>
    </cfRule>
    <cfRule type="cellIs" dxfId="1004" priority="1004" stopIfTrue="1" operator="equal">
      <formula>"red"</formula>
    </cfRule>
  </conditionalFormatting>
  <conditionalFormatting sqref="T32:V34 R30:S31 X26:Y34 W8 Z8 AC8 AC11 W11 Z11 T7:T8 T10:T12 K8 N8 Q8 Q11 K11 N11 H32:J34 F30:G31 F27:G27 I26:J31 L26:M34 O26:P34 U4:V12 L4:M12 O4:P12 X4:Y12 AA4:AB12 W4 Z4 AC4 K6 K4 N4 H4:J12 Q4 T4:T5 R27:S27 U26:V31 AA26:AB34 I14:J23 L14:M23 O14:P23 U14:V23 X14:Y23 AA14:AB23">
    <cfRule type="cellIs" dxfId="1003" priority="999" stopIfTrue="1" operator="equal">
      <formula>"GREEN"</formula>
    </cfRule>
    <cfRule type="cellIs" dxfId="1002" priority="1000" stopIfTrue="1" operator="equal">
      <formula>"AMBER"</formula>
    </cfRule>
    <cfRule type="cellIs" dxfId="1001" priority="1001" stopIfTrue="1" operator="equal">
      <formula>"RED"</formula>
    </cfRule>
  </conditionalFormatting>
  <conditionalFormatting sqref="R988:R65532">
    <cfRule type="expression" dxfId="1000" priority="997" stopIfTrue="1">
      <formula>OR(R989="greem",R989="green ")</formula>
    </cfRule>
    <cfRule type="expression" dxfId="999" priority="998" stopIfTrue="1">
      <formula>OR(R989="amber",R989="amber ")</formula>
    </cfRule>
  </conditionalFormatting>
  <conditionalFormatting sqref="W7">
    <cfRule type="cellIs" dxfId="998" priority="994" stopIfTrue="1" operator="equal">
      <formula>"GREEN"</formula>
    </cfRule>
    <cfRule type="cellIs" dxfId="997" priority="995" stopIfTrue="1" operator="equal">
      <formula>"AMBER"</formula>
    </cfRule>
    <cfRule type="cellIs" dxfId="996" priority="996" stopIfTrue="1" operator="equal">
      <formula>"RED"</formula>
    </cfRule>
  </conditionalFormatting>
  <conditionalFormatting sqref="W10">
    <cfRule type="cellIs" dxfId="995" priority="991" stopIfTrue="1" operator="equal">
      <formula>"GREEN"</formula>
    </cfRule>
    <cfRule type="cellIs" dxfId="994" priority="992" stopIfTrue="1" operator="equal">
      <formula>"AMBER"</formula>
    </cfRule>
    <cfRule type="cellIs" dxfId="993" priority="993" stopIfTrue="1" operator="equal">
      <formula>"RED"</formula>
    </cfRule>
  </conditionalFormatting>
  <conditionalFormatting sqref="W32">
    <cfRule type="cellIs" dxfId="992" priority="988" stopIfTrue="1" operator="equal">
      <formula>"GREEN"</formula>
    </cfRule>
    <cfRule type="cellIs" dxfId="991" priority="989" stopIfTrue="1" operator="equal">
      <formula>"AMBER"</formula>
    </cfRule>
    <cfRule type="cellIs" dxfId="990" priority="990" stopIfTrue="1" operator="equal">
      <formula>"RED"</formula>
    </cfRule>
  </conditionalFormatting>
  <conditionalFormatting sqref="Z7">
    <cfRule type="cellIs" dxfId="989" priority="985" stopIfTrue="1" operator="equal">
      <formula>"GREEN"</formula>
    </cfRule>
    <cfRule type="cellIs" dxfId="988" priority="986" stopIfTrue="1" operator="equal">
      <formula>"AMBER"</formula>
    </cfRule>
    <cfRule type="cellIs" dxfId="987" priority="987" stopIfTrue="1" operator="equal">
      <formula>"RED"</formula>
    </cfRule>
  </conditionalFormatting>
  <conditionalFormatting sqref="Z10">
    <cfRule type="cellIs" dxfId="986" priority="982" stopIfTrue="1" operator="equal">
      <formula>"GREEN"</formula>
    </cfRule>
    <cfRule type="cellIs" dxfId="985" priority="983" stopIfTrue="1" operator="equal">
      <formula>"AMBER"</formula>
    </cfRule>
    <cfRule type="cellIs" dxfId="984" priority="984" stopIfTrue="1" operator="equal">
      <formula>"RED"</formula>
    </cfRule>
  </conditionalFormatting>
  <conditionalFormatting sqref="Z32">
    <cfRule type="cellIs" dxfId="983" priority="979" stopIfTrue="1" operator="equal">
      <formula>"GREEN"</formula>
    </cfRule>
    <cfRule type="cellIs" dxfId="982" priority="980" stopIfTrue="1" operator="equal">
      <formula>"AMBER"</formula>
    </cfRule>
    <cfRule type="cellIs" dxfId="981" priority="981" stopIfTrue="1" operator="equal">
      <formula>"RED"</formula>
    </cfRule>
  </conditionalFormatting>
  <conditionalFormatting sqref="Z34">
    <cfRule type="cellIs" dxfId="980" priority="976" stopIfTrue="1" operator="equal">
      <formula>"GREEN"</formula>
    </cfRule>
    <cfRule type="cellIs" dxfId="979" priority="977" stopIfTrue="1" operator="equal">
      <formula>"AMBER"</formula>
    </cfRule>
    <cfRule type="cellIs" dxfId="978" priority="978" stopIfTrue="1" operator="equal">
      <formula>"RED"</formula>
    </cfRule>
  </conditionalFormatting>
  <conditionalFormatting sqref="AC7">
    <cfRule type="cellIs" dxfId="977" priority="973" stopIfTrue="1" operator="equal">
      <formula>"GREEN"</formula>
    </cfRule>
    <cfRule type="cellIs" dxfId="976" priority="974" stopIfTrue="1" operator="equal">
      <formula>"AMBER"</formula>
    </cfRule>
    <cfRule type="cellIs" dxfId="975" priority="975" stopIfTrue="1" operator="equal">
      <formula>"RED"</formula>
    </cfRule>
  </conditionalFormatting>
  <conditionalFormatting sqref="AC10">
    <cfRule type="cellIs" dxfId="974" priority="970" stopIfTrue="1" operator="equal">
      <formula>"GREEN"</formula>
    </cfRule>
    <cfRule type="cellIs" dxfId="973" priority="971" stopIfTrue="1" operator="equal">
      <formula>"AMBER"</formula>
    </cfRule>
    <cfRule type="cellIs" dxfId="972" priority="972" stopIfTrue="1" operator="equal">
      <formula>"RED"</formula>
    </cfRule>
  </conditionalFormatting>
  <conditionalFormatting sqref="AC9">
    <cfRule type="cellIs" dxfId="971" priority="967" stopIfTrue="1" operator="equal">
      <formula>"GREEN"</formula>
    </cfRule>
    <cfRule type="cellIs" dxfId="970" priority="968" stopIfTrue="1" operator="equal">
      <formula>"AMBER"</formula>
    </cfRule>
    <cfRule type="cellIs" dxfId="969" priority="969" stopIfTrue="1" operator="equal">
      <formula>"RED"</formula>
    </cfRule>
  </conditionalFormatting>
  <conditionalFormatting sqref="AC12">
    <cfRule type="cellIs" dxfId="968" priority="964" stopIfTrue="1" operator="equal">
      <formula>"GREEN"</formula>
    </cfRule>
    <cfRule type="cellIs" dxfId="967" priority="965" stopIfTrue="1" operator="equal">
      <formula>"AMBER"</formula>
    </cfRule>
    <cfRule type="cellIs" dxfId="966" priority="966" stopIfTrue="1" operator="equal">
      <formula>"RED"</formula>
    </cfRule>
  </conditionalFormatting>
  <conditionalFormatting sqref="AC14:AC16">
    <cfRule type="cellIs" dxfId="965" priority="961" stopIfTrue="1" operator="equal">
      <formula>"green"</formula>
    </cfRule>
    <cfRule type="cellIs" dxfId="964" priority="962" stopIfTrue="1" operator="equal">
      <formula>"amber"</formula>
    </cfRule>
    <cfRule type="cellIs" dxfId="963" priority="963" stopIfTrue="1" operator="equal">
      <formula>"red"</formula>
    </cfRule>
  </conditionalFormatting>
  <conditionalFormatting sqref="AC31">
    <cfRule type="cellIs" dxfId="962" priority="958" stopIfTrue="1" operator="equal">
      <formula>"green"</formula>
    </cfRule>
    <cfRule type="cellIs" dxfId="961" priority="959" stopIfTrue="1" operator="equal">
      <formula>"amber"</formula>
    </cfRule>
    <cfRule type="cellIs" dxfId="960" priority="960" stopIfTrue="1" operator="equal">
      <formula>"red"</formula>
    </cfRule>
  </conditionalFormatting>
  <conditionalFormatting sqref="AC32">
    <cfRule type="cellIs" dxfId="959" priority="955" stopIfTrue="1" operator="equal">
      <formula>"GREEN"</formula>
    </cfRule>
    <cfRule type="cellIs" dxfId="958" priority="956" stopIfTrue="1" operator="equal">
      <formula>"AMBER"</formula>
    </cfRule>
    <cfRule type="cellIs" dxfId="957" priority="957" stopIfTrue="1" operator="equal">
      <formula>"RED"</formula>
    </cfRule>
  </conditionalFormatting>
  <conditionalFormatting sqref="AC34">
    <cfRule type="cellIs" dxfId="956" priority="952" stopIfTrue="1" operator="equal">
      <formula>"green"</formula>
    </cfRule>
    <cfRule type="cellIs" dxfId="955" priority="953" stopIfTrue="1" operator="equal">
      <formula>"amber"</formula>
    </cfRule>
    <cfRule type="cellIs" dxfId="954" priority="954" stopIfTrue="1" operator="equal">
      <formula>"red"</formula>
    </cfRule>
  </conditionalFormatting>
  <conditionalFormatting sqref="K7">
    <cfRule type="cellIs" dxfId="953" priority="949" stopIfTrue="1" operator="equal">
      <formula>"GREEN"</formula>
    </cfRule>
    <cfRule type="cellIs" dxfId="952" priority="950" stopIfTrue="1" operator="equal">
      <formula>"AMBER"</formula>
    </cfRule>
    <cfRule type="cellIs" dxfId="951" priority="951" stopIfTrue="1" operator="equal">
      <formula>"RED"</formula>
    </cfRule>
  </conditionalFormatting>
  <conditionalFormatting sqref="K9">
    <cfRule type="cellIs" dxfId="950" priority="946" stopIfTrue="1" operator="equal">
      <formula>"GREEN"</formula>
    </cfRule>
    <cfRule type="cellIs" dxfId="949" priority="947" stopIfTrue="1" operator="equal">
      <formula>"AMBER"</formula>
    </cfRule>
    <cfRule type="cellIs" dxfId="948" priority="948" stopIfTrue="1" operator="equal">
      <formula>"RED"</formula>
    </cfRule>
  </conditionalFormatting>
  <conditionalFormatting sqref="K10">
    <cfRule type="cellIs" dxfId="947" priority="943" stopIfTrue="1" operator="equal">
      <formula>"GREEN"</formula>
    </cfRule>
    <cfRule type="cellIs" dxfId="946" priority="944" stopIfTrue="1" operator="equal">
      <formula>"AMBER"</formula>
    </cfRule>
    <cfRule type="cellIs" dxfId="945" priority="945" stopIfTrue="1" operator="equal">
      <formula>"RED"</formula>
    </cfRule>
  </conditionalFormatting>
  <conditionalFormatting sqref="K31">
    <cfRule type="cellIs" dxfId="944" priority="940" stopIfTrue="1" operator="equal">
      <formula>"green"</formula>
    </cfRule>
    <cfRule type="cellIs" dxfId="943" priority="941" stopIfTrue="1" operator="equal">
      <formula>"amber"</formula>
    </cfRule>
    <cfRule type="cellIs" dxfId="942" priority="942" stopIfTrue="1" operator="equal">
      <formula>"red"</formula>
    </cfRule>
  </conditionalFormatting>
  <conditionalFormatting sqref="K32">
    <cfRule type="cellIs" dxfId="941" priority="937" stopIfTrue="1" operator="equal">
      <formula>"GREEN"</formula>
    </cfRule>
    <cfRule type="cellIs" dxfId="940" priority="938" stopIfTrue="1" operator="equal">
      <formula>"AMBER"</formula>
    </cfRule>
    <cfRule type="cellIs" dxfId="939" priority="939" stopIfTrue="1" operator="equal">
      <formula>"RED"</formula>
    </cfRule>
  </conditionalFormatting>
  <conditionalFormatting sqref="K34">
    <cfRule type="cellIs" dxfId="938" priority="934" stopIfTrue="1" operator="equal">
      <formula>"GREEN"</formula>
    </cfRule>
    <cfRule type="cellIs" dxfId="937" priority="935" stopIfTrue="1" operator="equal">
      <formula>"AMBER"</formula>
    </cfRule>
    <cfRule type="cellIs" dxfId="936" priority="936" stopIfTrue="1" operator="equal">
      <formula>"RED"</formula>
    </cfRule>
  </conditionalFormatting>
  <conditionalFormatting sqref="N7">
    <cfRule type="cellIs" dxfId="935" priority="931" stopIfTrue="1" operator="equal">
      <formula>"GREEN"</formula>
    </cfRule>
    <cfRule type="cellIs" dxfId="934" priority="932" stopIfTrue="1" operator="equal">
      <formula>"AMBER"</formula>
    </cfRule>
    <cfRule type="cellIs" dxfId="933" priority="933" stopIfTrue="1" operator="equal">
      <formula>"RED"</formula>
    </cfRule>
  </conditionalFormatting>
  <conditionalFormatting sqref="N9">
    <cfRule type="cellIs" dxfId="932" priority="928" stopIfTrue="1" operator="equal">
      <formula>"GREEN"</formula>
    </cfRule>
    <cfRule type="cellIs" dxfId="931" priority="929" stopIfTrue="1" operator="equal">
      <formula>"AMBER"</formula>
    </cfRule>
    <cfRule type="cellIs" dxfId="930" priority="930" stopIfTrue="1" operator="equal">
      <formula>"RED"</formula>
    </cfRule>
  </conditionalFormatting>
  <conditionalFormatting sqref="N10">
    <cfRule type="cellIs" dxfId="929" priority="925" stopIfTrue="1" operator="equal">
      <formula>"GREEN"</formula>
    </cfRule>
    <cfRule type="cellIs" dxfId="928" priority="926" stopIfTrue="1" operator="equal">
      <formula>"AMBER"</formula>
    </cfRule>
    <cfRule type="cellIs" dxfId="927" priority="927" stopIfTrue="1" operator="equal">
      <formula>"RED"</formula>
    </cfRule>
  </conditionalFormatting>
  <conditionalFormatting sqref="N31">
    <cfRule type="cellIs" dxfId="926" priority="922" stopIfTrue="1" operator="equal">
      <formula>"green"</formula>
    </cfRule>
    <cfRule type="cellIs" dxfId="925" priority="923" stopIfTrue="1" operator="equal">
      <formula>"amber"</formula>
    </cfRule>
    <cfRule type="cellIs" dxfId="924" priority="924" stopIfTrue="1" operator="equal">
      <formula>"red"</formula>
    </cfRule>
  </conditionalFormatting>
  <conditionalFormatting sqref="N32">
    <cfRule type="cellIs" dxfId="923" priority="919" stopIfTrue="1" operator="equal">
      <formula>"GREEN"</formula>
    </cfRule>
    <cfRule type="cellIs" dxfId="922" priority="920" stopIfTrue="1" operator="equal">
      <formula>"AMBER"</formula>
    </cfRule>
    <cfRule type="cellIs" dxfId="921" priority="921" stopIfTrue="1" operator="equal">
      <formula>"RED"</formula>
    </cfRule>
  </conditionalFormatting>
  <conditionalFormatting sqref="K34">
    <cfRule type="cellIs" dxfId="920" priority="916" stopIfTrue="1" operator="equal">
      <formula>"GREEN"</formula>
    </cfRule>
    <cfRule type="cellIs" dxfId="919" priority="917" stopIfTrue="1" operator="equal">
      <formula>"AMBER"</formula>
    </cfRule>
    <cfRule type="cellIs" dxfId="918" priority="918" stopIfTrue="1" operator="equal">
      <formula>"RED"</formula>
    </cfRule>
  </conditionalFormatting>
  <conditionalFormatting sqref="K34">
    <cfRule type="cellIs" dxfId="917" priority="913" stopIfTrue="1" operator="equal">
      <formula>"GREEN"</formula>
    </cfRule>
    <cfRule type="cellIs" dxfId="916" priority="914" stopIfTrue="1" operator="equal">
      <formula>"AMBER"</formula>
    </cfRule>
    <cfRule type="cellIs" dxfId="915" priority="915" stopIfTrue="1" operator="equal">
      <formula>"RED"</formula>
    </cfRule>
  </conditionalFormatting>
  <conditionalFormatting sqref="N34">
    <cfRule type="cellIs" dxfId="914" priority="910" stopIfTrue="1" operator="equal">
      <formula>"GREEN"</formula>
    </cfRule>
    <cfRule type="cellIs" dxfId="913" priority="911" stopIfTrue="1" operator="equal">
      <formula>"AMBER"</formula>
    </cfRule>
    <cfRule type="cellIs" dxfId="912" priority="912" stopIfTrue="1" operator="equal">
      <formula>"RED"</formula>
    </cfRule>
  </conditionalFormatting>
  <conditionalFormatting sqref="Q7">
    <cfRule type="cellIs" dxfId="911" priority="907" stopIfTrue="1" operator="equal">
      <formula>"GREEN"</formula>
    </cfRule>
    <cfRule type="cellIs" dxfId="910" priority="908" stopIfTrue="1" operator="equal">
      <formula>"AMBER"</formula>
    </cfRule>
    <cfRule type="cellIs" dxfId="909" priority="909" stopIfTrue="1" operator="equal">
      <formula>"RED"</formula>
    </cfRule>
  </conditionalFormatting>
  <conditionalFormatting sqref="Q10">
    <cfRule type="cellIs" dxfId="908" priority="904" stopIfTrue="1" operator="equal">
      <formula>"GREEN"</formula>
    </cfRule>
    <cfRule type="cellIs" dxfId="907" priority="905" stopIfTrue="1" operator="equal">
      <formula>"AMBER"</formula>
    </cfRule>
    <cfRule type="cellIs" dxfId="906" priority="906" stopIfTrue="1" operator="equal">
      <formula>"RED"</formula>
    </cfRule>
  </conditionalFormatting>
  <conditionalFormatting sqref="Q9">
    <cfRule type="cellIs" dxfId="905" priority="901" stopIfTrue="1" operator="equal">
      <formula>"GREEN"</formula>
    </cfRule>
    <cfRule type="cellIs" dxfId="904" priority="902" stopIfTrue="1" operator="equal">
      <formula>"AMBER"</formula>
    </cfRule>
    <cfRule type="cellIs" dxfId="903" priority="903" stopIfTrue="1" operator="equal">
      <formula>"RED"</formula>
    </cfRule>
  </conditionalFormatting>
  <conditionalFormatting sqref="Q12">
    <cfRule type="cellIs" dxfId="902" priority="898" stopIfTrue="1" operator="equal">
      <formula>"GREEN"</formula>
    </cfRule>
    <cfRule type="cellIs" dxfId="901" priority="899" stopIfTrue="1" operator="equal">
      <formula>"AMBER"</formula>
    </cfRule>
    <cfRule type="cellIs" dxfId="900" priority="900" stopIfTrue="1" operator="equal">
      <formula>"RED"</formula>
    </cfRule>
  </conditionalFormatting>
  <conditionalFormatting sqref="Q14 Q16">
    <cfRule type="cellIs" dxfId="899" priority="895" stopIfTrue="1" operator="equal">
      <formula>"green"</formula>
    </cfRule>
    <cfRule type="cellIs" dxfId="898" priority="896" stopIfTrue="1" operator="equal">
      <formula>"amber"</formula>
    </cfRule>
    <cfRule type="cellIs" dxfId="897" priority="897" stopIfTrue="1" operator="equal">
      <formula>"red"</formula>
    </cfRule>
  </conditionalFormatting>
  <conditionalFormatting sqref="Q31">
    <cfRule type="cellIs" dxfId="896" priority="892" stopIfTrue="1" operator="equal">
      <formula>"green"</formula>
    </cfRule>
    <cfRule type="cellIs" dxfId="895" priority="893" stopIfTrue="1" operator="equal">
      <formula>"amber"</formula>
    </cfRule>
    <cfRule type="cellIs" dxfId="894" priority="894" stopIfTrue="1" operator="equal">
      <formula>"red"</formula>
    </cfRule>
  </conditionalFormatting>
  <conditionalFormatting sqref="Q32">
    <cfRule type="cellIs" dxfId="893" priority="889" stopIfTrue="1" operator="equal">
      <formula>"GREEN"</formula>
    </cfRule>
    <cfRule type="cellIs" dxfId="892" priority="890" stopIfTrue="1" operator="equal">
      <formula>"AMBER"</formula>
    </cfRule>
    <cfRule type="cellIs" dxfId="891" priority="891" stopIfTrue="1" operator="equal">
      <formula>"RED"</formula>
    </cfRule>
  </conditionalFormatting>
  <conditionalFormatting sqref="Q34">
    <cfRule type="cellIs" dxfId="890" priority="886" stopIfTrue="1" operator="equal">
      <formula>"green"</formula>
    </cfRule>
    <cfRule type="cellIs" dxfId="889" priority="887" stopIfTrue="1" operator="equal">
      <formula>"amber"</formula>
    </cfRule>
    <cfRule type="cellIs" dxfId="888" priority="888" stopIfTrue="1" operator="equal">
      <formula>"red"</formula>
    </cfRule>
  </conditionalFormatting>
  <conditionalFormatting sqref="T7:T8 T10:T12">
    <cfRule type="cellIs" dxfId="887" priority="883" stopIfTrue="1" operator="equal">
      <formula>"green"</formula>
    </cfRule>
    <cfRule type="cellIs" dxfId="886" priority="884" stopIfTrue="1" operator="equal">
      <formula>"amber"</formula>
    </cfRule>
    <cfRule type="cellIs" dxfId="885" priority="885" stopIfTrue="1" operator="equal">
      <formula>"red"</formula>
    </cfRule>
  </conditionalFormatting>
  <conditionalFormatting sqref="T7:T8 T10:T12">
    <cfRule type="cellIs" dxfId="884" priority="880" stopIfTrue="1" operator="equal">
      <formula>"GREEN"</formula>
    </cfRule>
    <cfRule type="cellIs" dxfId="883" priority="881" stopIfTrue="1" operator="equal">
      <formula>"AMBER"</formula>
    </cfRule>
    <cfRule type="cellIs" dxfId="882" priority="882" stopIfTrue="1" operator="equal">
      <formula>"RED"</formula>
    </cfRule>
  </conditionalFormatting>
  <conditionalFormatting sqref="T14 T16:T17">
    <cfRule type="cellIs" dxfId="881" priority="877" stopIfTrue="1" operator="equal">
      <formula>"green"</formula>
    </cfRule>
    <cfRule type="cellIs" dxfId="880" priority="878" stopIfTrue="1" operator="equal">
      <formula>"amber"</formula>
    </cfRule>
    <cfRule type="cellIs" dxfId="879" priority="879" stopIfTrue="1" operator="equal">
      <formula>"red"</formula>
    </cfRule>
  </conditionalFormatting>
  <conditionalFormatting sqref="T32:T34 T26:T27 T29">
    <cfRule type="cellIs" dxfId="878" priority="874" stopIfTrue="1" operator="equal">
      <formula>"green"</formula>
    </cfRule>
    <cfRule type="cellIs" dxfId="877" priority="875" stopIfTrue="1" operator="equal">
      <formula>"amber"</formula>
    </cfRule>
    <cfRule type="cellIs" dxfId="876" priority="876" stopIfTrue="1" operator="equal">
      <formula>"red"</formula>
    </cfRule>
  </conditionalFormatting>
  <conditionalFormatting sqref="T32:T34">
    <cfRule type="cellIs" dxfId="875" priority="871" stopIfTrue="1" operator="equal">
      <formula>"GREEN"</formula>
    </cfRule>
    <cfRule type="cellIs" dxfId="874" priority="872" stopIfTrue="1" operator="equal">
      <formula>"AMBER"</formula>
    </cfRule>
    <cfRule type="cellIs" dxfId="873" priority="873" stopIfTrue="1" operator="equal">
      <formula>"RED"</formula>
    </cfRule>
  </conditionalFormatting>
  <conditionalFormatting sqref="W7">
    <cfRule type="cellIs" dxfId="872" priority="868" stopIfTrue="1" operator="equal">
      <formula>"GREEN"</formula>
    </cfRule>
    <cfRule type="cellIs" dxfId="871" priority="869" stopIfTrue="1" operator="equal">
      <formula>"AMBER"</formula>
    </cfRule>
    <cfRule type="cellIs" dxfId="870" priority="870" stopIfTrue="1" operator="equal">
      <formula>"RED"</formula>
    </cfRule>
  </conditionalFormatting>
  <conditionalFormatting sqref="W7">
    <cfRule type="cellIs" dxfId="869" priority="865" stopIfTrue="1" operator="equal">
      <formula>"green"</formula>
    </cfRule>
    <cfRule type="cellIs" dxfId="868" priority="866" stopIfTrue="1" operator="equal">
      <formula>"amber"</formula>
    </cfRule>
    <cfRule type="cellIs" dxfId="867" priority="867" stopIfTrue="1" operator="equal">
      <formula>"red"</formula>
    </cfRule>
  </conditionalFormatting>
  <conditionalFormatting sqref="W7">
    <cfRule type="cellIs" dxfId="866" priority="862" stopIfTrue="1" operator="equal">
      <formula>"GREEN"</formula>
    </cfRule>
    <cfRule type="cellIs" dxfId="865" priority="863" stopIfTrue="1" operator="equal">
      <formula>"AMBER"</formula>
    </cfRule>
    <cfRule type="cellIs" dxfId="864" priority="864" stopIfTrue="1" operator="equal">
      <formula>"RED"</formula>
    </cfRule>
  </conditionalFormatting>
  <conditionalFormatting sqref="W10">
    <cfRule type="cellIs" dxfId="863" priority="859" stopIfTrue="1" operator="equal">
      <formula>"GREEN"</formula>
    </cfRule>
    <cfRule type="cellIs" dxfId="862" priority="860" stopIfTrue="1" operator="equal">
      <formula>"AMBER"</formula>
    </cfRule>
    <cfRule type="cellIs" dxfId="861" priority="861" stopIfTrue="1" operator="equal">
      <formula>"RED"</formula>
    </cfRule>
  </conditionalFormatting>
  <conditionalFormatting sqref="W10">
    <cfRule type="cellIs" dxfId="860" priority="856" stopIfTrue="1" operator="equal">
      <formula>"green"</formula>
    </cfRule>
    <cfRule type="cellIs" dxfId="859" priority="857" stopIfTrue="1" operator="equal">
      <formula>"amber"</formula>
    </cfRule>
    <cfRule type="cellIs" dxfId="858" priority="858" stopIfTrue="1" operator="equal">
      <formula>"red"</formula>
    </cfRule>
  </conditionalFormatting>
  <conditionalFormatting sqref="W10">
    <cfRule type="cellIs" dxfId="857" priority="853" stopIfTrue="1" operator="equal">
      <formula>"GREEN"</formula>
    </cfRule>
    <cfRule type="cellIs" dxfId="856" priority="854" stopIfTrue="1" operator="equal">
      <formula>"AMBER"</formula>
    </cfRule>
    <cfRule type="cellIs" dxfId="855" priority="855" stopIfTrue="1" operator="equal">
      <formula>"RED"</formula>
    </cfRule>
  </conditionalFormatting>
  <conditionalFormatting sqref="W14:W16 X14:Z14">
    <cfRule type="cellIs" dxfId="854" priority="850" stopIfTrue="1" operator="equal">
      <formula>"green"</formula>
    </cfRule>
    <cfRule type="cellIs" dxfId="853" priority="851" stopIfTrue="1" operator="equal">
      <formula>"amber"</formula>
    </cfRule>
    <cfRule type="cellIs" dxfId="852" priority="852" stopIfTrue="1" operator="equal">
      <formula>"red"</formula>
    </cfRule>
  </conditionalFormatting>
  <conditionalFormatting sqref="W19:W22">
    <cfRule type="cellIs" dxfId="851" priority="847" stopIfTrue="1" operator="equal">
      <formula>"GREEN"</formula>
    </cfRule>
    <cfRule type="cellIs" dxfId="850" priority="848" stopIfTrue="1" operator="equal">
      <formula>"AMBER"</formula>
    </cfRule>
    <cfRule type="cellIs" dxfId="849" priority="849" stopIfTrue="1" operator="equal">
      <formula>"RED"</formula>
    </cfRule>
  </conditionalFormatting>
  <conditionalFormatting sqref="W19:W22">
    <cfRule type="cellIs" dxfId="848" priority="844" stopIfTrue="1" operator="equal">
      <formula>"green"</formula>
    </cfRule>
    <cfRule type="cellIs" dxfId="847" priority="845" stopIfTrue="1" operator="equal">
      <formula>"amber"</formula>
    </cfRule>
    <cfRule type="cellIs" dxfId="846" priority="846" stopIfTrue="1" operator="equal">
      <formula>"red"</formula>
    </cfRule>
  </conditionalFormatting>
  <conditionalFormatting sqref="W19:W22">
    <cfRule type="cellIs" dxfId="845" priority="841" stopIfTrue="1" operator="equal">
      <formula>"GREEN"</formula>
    </cfRule>
    <cfRule type="cellIs" dxfId="844" priority="842" stopIfTrue="1" operator="equal">
      <formula>"AMBER"</formula>
    </cfRule>
    <cfRule type="cellIs" dxfId="843" priority="843" stopIfTrue="1" operator="equal">
      <formula>"RED"</formula>
    </cfRule>
  </conditionalFormatting>
  <conditionalFormatting sqref="W26">
    <cfRule type="cellIs" dxfId="842" priority="838" stopIfTrue="1" operator="equal">
      <formula>"green"</formula>
    </cfRule>
    <cfRule type="cellIs" dxfId="841" priority="839" stopIfTrue="1" operator="equal">
      <formula>"amber"</formula>
    </cfRule>
    <cfRule type="cellIs" dxfId="840" priority="840" stopIfTrue="1" operator="equal">
      <formula>"red"</formula>
    </cfRule>
  </conditionalFormatting>
  <conditionalFormatting sqref="W29">
    <cfRule type="cellIs" dxfId="839" priority="835" stopIfTrue="1" operator="equal">
      <formula>"green"</formula>
    </cfRule>
    <cfRule type="cellIs" dxfId="838" priority="836" stopIfTrue="1" operator="equal">
      <formula>"amber"</formula>
    </cfRule>
    <cfRule type="cellIs" dxfId="837" priority="837" stopIfTrue="1" operator="equal">
      <formula>"red"</formula>
    </cfRule>
  </conditionalFormatting>
  <conditionalFormatting sqref="W32">
    <cfRule type="cellIs" dxfId="836" priority="832" stopIfTrue="1" operator="equal">
      <formula>"green"</formula>
    </cfRule>
    <cfRule type="cellIs" dxfId="835" priority="833" stopIfTrue="1" operator="equal">
      <formula>"amber"</formula>
    </cfRule>
    <cfRule type="cellIs" dxfId="834" priority="834" stopIfTrue="1" operator="equal">
      <formula>"red"</formula>
    </cfRule>
  </conditionalFormatting>
  <conditionalFormatting sqref="W32">
    <cfRule type="cellIs" dxfId="833" priority="829" stopIfTrue="1" operator="equal">
      <formula>"GREEN"</formula>
    </cfRule>
    <cfRule type="cellIs" dxfId="832" priority="830" stopIfTrue="1" operator="equal">
      <formula>"AMBER"</formula>
    </cfRule>
    <cfRule type="cellIs" dxfId="831" priority="831" stopIfTrue="1" operator="equal">
      <formula>"RED"</formula>
    </cfRule>
  </conditionalFormatting>
  <conditionalFormatting sqref="Z14:Z16">
    <cfRule type="cellIs" dxfId="830" priority="826" stopIfTrue="1" operator="equal">
      <formula>"green"</formula>
    </cfRule>
    <cfRule type="cellIs" dxfId="829" priority="827" stopIfTrue="1" operator="equal">
      <formula>"amber"</formula>
    </cfRule>
    <cfRule type="cellIs" dxfId="828" priority="828" stopIfTrue="1" operator="equal">
      <formula>"red"</formula>
    </cfRule>
  </conditionalFormatting>
  <conditionalFormatting sqref="Z34">
    <cfRule type="cellIs" dxfId="827" priority="823" stopIfTrue="1" operator="equal">
      <formula>"GREEN"</formula>
    </cfRule>
    <cfRule type="cellIs" dxfId="826" priority="824" stopIfTrue="1" operator="equal">
      <formula>"AMBER"</formula>
    </cfRule>
    <cfRule type="cellIs" dxfId="825" priority="825" stopIfTrue="1" operator="equal">
      <formula>"RED"</formula>
    </cfRule>
  </conditionalFormatting>
  <conditionalFormatting sqref="Z34">
    <cfRule type="cellIs" dxfId="824" priority="820" stopIfTrue="1" operator="equal">
      <formula>"GREEN"</formula>
    </cfRule>
    <cfRule type="cellIs" dxfId="823" priority="821" stopIfTrue="1" operator="equal">
      <formula>"AMBER"</formula>
    </cfRule>
    <cfRule type="cellIs" dxfId="822" priority="822" stopIfTrue="1" operator="equal">
      <formula>"RED"</formula>
    </cfRule>
  </conditionalFormatting>
  <conditionalFormatting sqref="Z34">
    <cfRule type="cellIs" dxfId="821" priority="817" stopIfTrue="1" operator="equal">
      <formula>"GREEN"</formula>
    </cfRule>
    <cfRule type="cellIs" dxfId="820" priority="818" stopIfTrue="1" operator="equal">
      <formula>"AMBER"</formula>
    </cfRule>
    <cfRule type="cellIs" dxfId="819" priority="819" stopIfTrue="1" operator="equal">
      <formula>"RED"</formula>
    </cfRule>
  </conditionalFormatting>
  <conditionalFormatting sqref="Z34">
    <cfRule type="cellIs" dxfId="818" priority="814" stopIfTrue="1" operator="equal">
      <formula>"GREEN"</formula>
    </cfRule>
    <cfRule type="cellIs" dxfId="817" priority="815" stopIfTrue="1" operator="equal">
      <formula>"AMBER"</formula>
    </cfRule>
    <cfRule type="cellIs" dxfId="816" priority="816" stopIfTrue="1" operator="equal">
      <formula>"RED"</formula>
    </cfRule>
  </conditionalFormatting>
  <conditionalFormatting sqref="Z34">
    <cfRule type="cellIs" dxfId="815" priority="811" stopIfTrue="1" operator="equal">
      <formula>"green"</formula>
    </cfRule>
    <cfRule type="cellIs" dxfId="814" priority="812" stopIfTrue="1" operator="equal">
      <formula>"amber"</formula>
    </cfRule>
    <cfRule type="cellIs" dxfId="813" priority="813" stopIfTrue="1" operator="equal">
      <formula>"red"</formula>
    </cfRule>
  </conditionalFormatting>
  <conditionalFormatting sqref="Z34">
    <cfRule type="cellIs" dxfId="812" priority="808" stopIfTrue="1" operator="equal">
      <formula>"GREEN"</formula>
    </cfRule>
    <cfRule type="cellIs" dxfId="811" priority="809" stopIfTrue="1" operator="equal">
      <formula>"AMBER"</formula>
    </cfRule>
    <cfRule type="cellIs" dxfId="810" priority="810" stopIfTrue="1" operator="equal">
      <formula>"RED"</formula>
    </cfRule>
  </conditionalFormatting>
  <conditionalFormatting sqref="Z12">
    <cfRule type="cellIs" dxfId="809" priority="805" stopIfTrue="1" operator="equal">
      <formula>"GREEN"</formula>
    </cfRule>
    <cfRule type="cellIs" dxfId="808" priority="806" stopIfTrue="1" operator="equal">
      <formula>"AMBER"</formula>
    </cfRule>
    <cfRule type="cellIs" dxfId="807" priority="807" stopIfTrue="1" operator="equal">
      <formula>"RED"</formula>
    </cfRule>
  </conditionalFormatting>
  <conditionalFormatting sqref="Z12">
    <cfRule type="cellIs" dxfId="806" priority="802" stopIfTrue="1" operator="equal">
      <formula>"green"</formula>
    </cfRule>
    <cfRule type="cellIs" dxfId="805" priority="803" stopIfTrue="1" operator="equal">
      <formula>"amber"</formula>
    </cfRule>
    <cfRule type="cellIs" dxfId="804" priority="804" stopIfTrue="1" operator="equal">
      <formula>"red"</formula>
    </cfRule>
  </conditionalFormatting>
  <conditionalFormatting sqref="Z12">
    <cfRule type="cellIs" dxfId="803" priority="799" stopIfTrue="1" operator="equal">
      <formula>"GREEN"</formula>
    </cfRule>
    <cfRule type="cellIs" dxfId="802" priority="800" stopIfTrue="1" operator="equal">
      <formula>"AMBER"</formula>
    </cfRule>
    <cfRule type="cellIs" dxfId="801" priority="801" stopIfTrue="1" operator="equal">
      <formula>"RED"</formula>
    </cfRule>
  </conditionalFormatting>
  <conditionalFormatting sqref="K7">
    <cfRule type="cellIs" dxfId="800" priority="796" stopIfTrue="1" operator="equal">
      <formula>"GREEN"</formula>
    </cfRule>
    <cfRule type="cellIs" dxfId="799" priority="797" stopIfTrue="1" operator="equal">
      <formula>"AMBER"</formula>
    </cfRule>
    <cfRule type="cellIs" dxfId="798" priority="798" stopIfTrue="1" operator="equal">
      <formula>"RED"</formula>
    </cfRule>
  </conditionalFormatting>
  <conditionalFormatting sqref="K10">
    <cfRule type="cellIs" dxfId="797" priority="793" stopIfTrue="1" operator="equal">
      <formula>"GREEN"</formula>
    </cfRule>
    <cfRule type="cellIs" dxfId="796" priority="794" stopIfTrue="1" operator="equal">
      <formula>"AMBER"</formula>
    </cfRule>
    <cfRule type="cellIs" dxfId="795" priority="795" stopIfTrue="1" operator="equal">
      <formula>"RED"</formula>
    </cfRule>
  </conditionalFormatting>
  <conditionalFormatting sqref="N7">
    <cfRule type="cellIs" dxfId="794" priority="790" stopIfTrue="1" operator="equal">
      <formula>"GREEN"</formula>
    </cfRule>
    <cfRule type="cellIs" dxfId="793" priority="791" stopIfTrue="1" operator="equal">
      <formula>"AMBER"</formula>
    </cfRule>
    <cfRule type="cellIs" dxfId="792" priority="792" stopIfTrue="1" operator="equal">
      <formula>"RED"</formula>
    </cfRule>
  </conditionalFormatting>
  <conditionalFormatting sqref="N10">
    <cfRule type="cellIs" dxfId="791" priority="787" stopIfTrue="1" operator="equal">
      <formula>"GREEN"</formula>
    </cfRule>
    <cfRule type="cellIs" dxfId="790" priority="788" stopIfTrue="1" operator="equal">
      <formula>"AMBER"</formula>
    </cfRule>
    <cfRule type="cellIs" dxfId="789" priority="789" stopIfTrue="1" operator="equal">
      <formula>"RED"</formula>
    </cfRule>
  </conditionalFormatting>
  <conditionalFormatting sqref="Q7">
    <cfRule type="cellIs" dxfId="788" priority="784" stopIfTrue="1" operator="equal">
      <formula>"GREEN"</formula>
    </cfRule>
    <cfRule type="cellIs" dxfId="787" priority="785" stopIfTrue="1" operator="equal">
      <formula>"AMBER"</formula>
    </cfRule>
    <cfRule type="cellIs" dxfId="786" priority="786" stopIfTrue="1" operator="equal">
      <formula>"RED"</formula>
    </cfRule>
  </conditionalFormatting>
  <conditionalFormatting sqref="Q10">
    <cfRule type="cellIs" dxfId="785" priority="781" stopIfTrue="1" operator="equal">
      <formula>"GREEN"</formula>
    </cfRule>
    <cfRule type="cellIs" dxfId="784" priority="782" stopIfTrue="1" operator="equal">
      <formula>"AMBER"</formula>
    </cfRule>
    <cfRule type="cellIs" dxfId="783" priority="783" stopIfTrue="1" operator="equal">
      <formula>"RED"</formula>
    </cfRule>
  </conditionalFormatting>
  <conditionalFormatting sqref="Q9">
    <cfRule type="cellIs" dxfId="782" priority="778" stopIfTrue="1" operator="equal">
      <formula>"GREEN"</formula>
    </cfRule>
    <cfRule type="cellIs" dxfId="781" priority="779" stopIfTrue="1" operator="equal">
      <formula>"AMBER"</formula>
    </cfRule>
    <cfRule type="cellIs" dxfId="780" priority="780" stopIfTrue="1" operator="equal">
      <formula>"RED"</formula>
    </cfRule>
  </conditionalFormatting>
  <conditionalFormatting sqref="Q12">
    <cfRule type="cellIs" dxfId="779" priority="775" stopIfTrue="1" operator="equal">
      <formula>"GREEN"</formula>
    </cfRule>
    <cfRule type="cellIs" dxfId="778" priority="776" stopIfTrue="1" operator="equal">
      <formula>"AMBER"</formula>
    </cfRule>
    <cfRule type="cellIs" dxfId="777" priority="777" stopIfTrue="1" operator="equal">
      <formula>"RED"</formula>
    </cfRule>
  </conditionalFormatting>
  <conditionalFormatting sqref="H7:H8 H10:H12">
    <cfRule type="cellIs" dxfId="776" priority="772" stopIfTrue="1" operator="equal">
      <formula>"green"</formula>
    </cfRule>
    <cfRule type="cellIs" dxfId="775" priority="773" stopIfTrue="1" operator="equal">
      <formula>"amber"</formula>
    </cfRule>
    <cfRule type="cellIs" dxfId="774" priority="774" stopIfTrue="1" operator="equal">
      <formula>"red"</formula>
    </cfRule>
  </conditionalFormatting>
  <conditionalFormatting sqref="H7:H8 H10:H12">
    <cfRule type="cellIs" dxfId="773" priority="769" stopIfTrue="1" operator="equal">
      <formula>"GREEN"</formula>
    </cfRule>
    <cfRule type="cellIs" dxfId="772" priority="770" stopIfTrue="1" operator="equal">
      <formula>"AMBER"</formula>
    </cfRule>
    <cfRule type="cellIs" dxfId="771" priority="771" stopIfTrue="1" operator="equal">
      <formula>"RED"</formula>
    </cfRule>
  </conditionalFormatting>
  <conditionalFormatting sqref="K7">
    <cfRule type="cellIs" dxfId="770" priority="766" stopIfTrue="1" operator="equal">
      <formula>"GREEN"</formula>
    </cfRule>
    <cfRule type="cellIs" dxfId="769" priority="767" stopIfTrue="1" operator="equal">
      <formula>"AMBER"</formula>
    </cfRule>
    <cfRule type="cellIs" dxfId="768" priority="768" stopIfTrue="1" operator="equal">
      <formula>"RED"</formula>
    </cfRule>
  </conditionalFormatting>
  <conditionalFormatting sqref="K7">
    <cfRule type="cellIs" dxfId="767" priority="763" stopIfTrue="1" operator="equal">
      <formula>"green"</formula>
    </cfRule>
    <cfRule type="cellIs" dxfId="766" priority="764" stopIfTrue="1" operator="equal">
      <formula>"amber"</formula>
    </cfRule>
    <cfRule type="cellIs" dxfId="765" priority="765" stopIfTrue="1" operator="equal">
      <formula>"red"</formula>
    </cfRule>
  </conditionalFormatting>
  <conditionalFormatting sqref="K7">
    <cfRule type="cellIs" dxfId="764" priority="760" stopIfTrue="1" operator="equal">
      <formula>"GREEN"</formula>
    </cfRule>
    <cfRule type="cellIs" dxfId="763" priority="761" stopIfTrue="1" operator="equal">
      <formula>"AMBER"</formula>
    </cfRule>
    <cfRule type="cellIs" dxfId="762" priority="762" stopIfTrue="1" operator="equal">
      <formula>"RED"</formula>
    </cfRule>
  </conditionalFormatting>
  <conditionalFormatting sqref="K10">
    <cfRule type="cellIs" dxfId="761" priority="757" stopIfTrue="1" operator="equal">
      <formula>"GREEN"</formula>
    </cfRule>
    <cfRule type="cellIs" dxfId="760" priority="758" stopIfTrue="1" operator="equal">
      <formula>"AMBER"</formula>
    </cfRule>
    <cfRule type="cellIs" dxfId="759" priority="759" stopIfTrue="1" operator="equal">
      <formula>"RED"</formula>
    </cfRule>
  </conditionalFormatting>
  <conditionalFormatting sqref="K10">
    <cfRule type="cellIs" dxfId="758" priority="754" stopIfTrue="1" operator="equal">
      <formula>"green"</formula>
    </cfRule>
    <cfRule type="cellIs" dxfId="757" priority="755" stopIfTrue="1" operator="equal">
      <formula>"amber"</formula>
    </cfRule>
    <cfRule type="cellIs" dxfId="756" priority="756" stopIfTrue="1" operator="equal">
      <formula>"red"</formula>
    </cfRule>
  </conditionalFormatting>
  <conditionalFormatting sqref="K10">
    <cfRule type="cellIs" dxfId="755" priority="751" stopIfTrue="1" operator="equal">
      <formula>"GREEN"</formula>
    </cfRule>
    <cfRule type="cellIs" dxfId="754" priority="752" stopIfTrue="1" operator="equal">
      <formula>"AMBER"</formula>
    </cfRule>
    <cfRule type="cellIs" dxfId="753" priority="753" stopIfTrue="1" operator="equal">
      <formula>"RED"</formula>
    </cfRule>
  </conditionalFormatting>
  <conditionalFormatting sqref="K12">
    <cfRule type="cellIs" dxfId="752" priority="748" stopIfTrue="1" operator="equal">
      <formula>"GREEN"</formula>
    </cfRule>
    <cfRule type="cellIs" dxfId="751" priority="749" stopIfTrue="1" operator="equal">
      <formula>"AMBER"</formula>
    </cfRule>
    <cfRule type="cellIs" dxfId="750" priority="750" stopIfTrue="1" operator="equal">
      <formula>"RED"</formula>
    </cfRule>
  </conditionalFormatting>
  <conditionalFormatting sqref="K12">
    <cfRule type="cellIs" dxfId="749" priority="745" stopIfTrue="1" operator="equal">
      <formula>"green"</formula>
    </cfRule>
    <cfRule type="cellIs" dxfId="748" priority="746" stopIfTrue="1" operator="equal">
      <formula>"amber"</formula>
    </cfRule>
    <cfRule type="cellIs" dxfId="747" priority="747" stopIfTrue="1" operator="equal">
      <formula>"red"</formula>
    </cfRule>
  </conditionalFormatting>
  <conditionalFormatting sqref="K12">
    <cfRule type="cellIs" dxfId="746" priority="742" stopIfTrue="1" operator="equal">
      <formula>"GREEN"</formula>
    </cfRule>
    <cfRule type="cellIs" dxfId="745" priority="743" stopIfTrue="1" operator="equal">
      <formula>"AMBER"</formula>
    </cfRule>
    <cfRule type="cellIs" dxfId="744" priority="744" stopIfTrue="1" operator="equal">
      <formula>"RED"</formula>
    </cfRule>
  </conditionalFormatting>
  <conditionalFormatting sqref="N12">
    <cfRule type="cellIs" dxfId="743" priority="739" stopIfTrue="1" operator="equal">
      <formula>"GREEN"</formula>
    </cfRule>
    <cfRule type="cellIs" dxfId="742" priority="740" stopIfTrue="1" operator="equal">
      <formula>"AMBER"</formula>
    </cfRule>
    <cfRule type="cellIs" dxfId="741" priority="741" stopIfTrue="1" operator="equal">
      <formula>"RED"</formula>
    </cfRule>
  </conditionalFormatting>
  <conditionalFormatting sqref="N12">
    <cfRule type="cellIs" dxfId="740" priority="736" stopIfTrue="1" operator="equal">
      <formula>"green"</formula>
    </cfRule>
    <cfRule type="cellIs" dxfId="739" priority="737" stopIfTrue="1" operator="equal">
      <formula>"amber"</formula>
    </cfRule>
    <cfRule type="cellIs" dxfId="738" priority="738" stopIfTrue="1" operator="equal">
      <formula>"red"</formula>
    </cfRule>
  </conditionalFormatting>
  <conditionalFormatting sqref="N12">
    <cfRule type="cellIs" dxfId="737" priority="733" stopIfTrue="1" operator="equal">
      <formula>"GREEN"</formula>
    </cfRule>
    <cfRule type="cellIs" dxfId="736" priority="734" stopIfTrue="1" operator="equal">
      <formula>"AMBER"</formula>
    </cfRule>
    <cfRule type="cellIs" dxfId="735" priority="735" stopIfTrue="1" operator="equal">
      <formula>"RED"</formula>
    </cfRule>
  </conditionalFormatting>
  <conditionalFormatting sqref="Q14 Q16">
    <cfRule type="cellIs" dxfId="734" priority="730" stopIfTrue="1" operator="equal">
      <formula>"green"</formula>
    </cfRule>
    <cfRule type="cellIs" dxfId="733" priority="731" stopIfTrue="1" operator="equal">
      <formula>"amber"</formula>
    </cfRule>
    <cfRule type="cellIs" dxfId="732" priority="732" stopIfTrue="1" operator="equal">
      <formula>"red"</formula>
    </cfRule>
  </conditionalFormatting>
  <conditionalFormatting sqref="H14 H16:H17">
    <cfRule type="cellIs" dxfId="731" priority="727" stopIfTrue="1" operator="equal">
      <formula>"green"</formula>
    </cfRule>
    <cfRule type="cellIs" dxfId="730" priority="728" stopIfTrue="1" operator="equal">
      <formula>"amber"</formula>
    </cfRule>
    <cfRule type="cellIs" dxfId="729" priority="729" stopIfTrue="1" operator="equal">
      <formula>"red"</formula>
    </cfRule>
  </conditionalFormatting>
  <conditionalFormatting sqref="K14 K16">
    <cfRule type="cellIs" dxfId="728" priority="724" stopIfTrue="1" operator="equal">
      <formula>"green"</formula>
    </cfRule>
    <cfRule type="cellIs" dxfId="727" priority="725" stopIfTrue="1" operator="equal">
      <formula>"amber"</formula>
    </cfRule>
    <cfRule type="cellIs" dxfId="726" priority="726" stopIfTrue="1" operator="equal">
      <formula>"red"</formula>
    </cfRule>
  </conditionalFormatting>
  <conditionalFormatting sqref="K18:K23">
    <cfRule type="cellIs" dxfId="725" priority="721" stopIfTrue="1" operator="equal">
      <formula>"GREEN"</formula>
    </cfRule>
    <cfRule type="cellIs" dxfId="724" priority="722" stopIfTrue="1" operator="equal">
      <formula>"AMBER"</formula>
    </cfRule>
    <cfRule type="cellIs" dxfId="723" priority="723" stopIfTrue="1" operator="equal">
      <formula>"RED"</formula>
    </cfRule>
  </conditionalFormatting>
  <conditionalFormatting sqref="K18:K23">
    <cfRule type="cellIs" dxfId="722" priority="718" stopIfTrue="1" operator="equal">
      <formula>"green"</formula>
    </cfRule>
    <cfRule type="cellIs" dxfId="721" priority="719" stopIfTrue="1" operator="equal">
      <formula>"amber"</formula>
    </cfRule>
    <cfRule type="cellIs" dxfId="720" priority="720" stopIfTrue="1" operator="equal">
      <formula>"red"</formula>
    </cfRule>
  </conditionalFormatting>
  <conditionalFormatting sqref="K18:K23">
    <cfRule type="cellIs" dxfId="719" priority="715" stopIfTrue="1" operator="equal">
      <formula>"GREEN"</formula>
    </cfRule>
    <cfRule type="cellIs" dxfId="718" priority="716" stopIfTrue="1" operator="equal">
      <formula>"AMBER"</formula>
    </cfRule>
    <cfRule type="cellIs" dxfId="717" priority="717" stopIfTrue="1" operator="equal">
      <formula>"RED"</formula>
    </cfRule>
  </conditionalFormatting>
  <conditionalFormatting sqref="N14 N16">
    <cfRule type="cellIs" dxfId="716" priority="712" stopIfTrue="1" operator="equal">
      <formula>"green"</formula>
    </cfRule>
    <cfRule type="cellIs" dxfId="715" priority="713" stopIfTrue="1" operator="equal">
      <formula>"amber"</formula>
    </cfRule>
    <cfRule type="cellIs" dxfId="714" priority="714" stopIfTrue="1" operator="equal">
      <formula>"red"</formula>
    </cfRule>
  </conditionalFormatting>
  <conditionalFormatting sqref="K32">
    <cfRule type="cellIs" dxfId="713" priority="709" stopIfTrue="1" operator="equal">
      <formula>"GREEN"</formula>
    </cfRule>
    <cfRule type="cellIs" dxfId="712" priority="710" stopIfTrue="1" operator="equal">
      <formula>"AMBER"</formula>
    </cfRule>
    <cfRule type="cellIs" dxfId="711" priority="711" stopIfTrue="1" operator="equal">
      <formula>"RED"</formula>
    </cfRule>
  </conditionalFormatting>
  <conditionalFormatting sqref="K34">
    <cfRule type="cellIs" dxfId="710" priority="706" stopIfTrue="1" operator="equal">
      <formula>"GREEN"</formula>
    </cfRule>
    <cfRule type="cellIs" dxfId="709" priority="707" stopIfTrue="1" operator="equal">
      <formula>"AMBER"</formula>
    </cfRule>
    <cfRule type="cellIs" dxfId="708" priority="708" stopIfTrue="1" operator="equal">
      <formula>"RED"</formula>
    </cfRule>
  </conditionalFormatting>
  <conditionalFormatting sqref="N32">
    <cfRule type="cellIs" dxfId="707" priority="703" stopIfTrue="1" operator="equal">
      <formula>"GREEN"</formula>
    </cfRule>
    <cfRule type="cellIs" dxfId="706" priority="704" stopIfTrue="1" operator="equal">
      <formula>"AMBER"</formula>
    </cfRule>
    <cfRule type="cellIs" dxfId="705" priority="705" stopIfTrue="1" operator="equal">
      <formula>"RED"</formula>
    </cfRule>
  </conditionalFormatting>
  <conditionalFormatting sqref="K34">
    <cfRule type="cellIs" dxfId="704" priority="700" stopIfTrue="1" operator="equal">
      <formula>"GREEN"</formula>
    </cfRule>
    <cfRule type="cellIs" dxfId="703" priority="701" stopIfTrue="1" operator="equal">
      <formula>"AMBER"</formula>
    </cfRule>
    <cfRule type="cellIs" dxfId="702" priority="702" stopIfTrue="1" operator="equal">
      <formula>"RED"</formula>
    </cfRule>
  </conditionalFormatting>
  <conditionalFormatting sqref="K34">
    <cfRule type="cellIs" dxfId="701" priority="697" stopIfTrue="1" operator="equal">
      <formula>"GREEN"</formula>
    </cfRule>
    <cfRule type="cellIs" dxfId="700" priority="698" stopIfTrue="1" operator="equal">
      <formula>"AMBER"</formula>
    </cfRule>
    <cfRule type="cellIs" dxfId="699" priority="699" stopIfTrue="1" operator="equal">
      <formula>"RED"</formula>
    </cfRule>
  </conditionalFormatting>
  <conditionalFormatting sqref="N34">
    <cfRule type="cellIs" dxfId="698" priority="694" stopIfTrue="1" operator="equal">
      <formula>"GREEN"</formula>
    </cfRule>
    <cfRule type="cellIs" dxfId="697" priority="695" stopIfTrue="1" operator="equal">
      <formula>"AMBER"</formula>
    </cfRule>
    <cfRule type="cellIs" dxfId="696" priority="696" stopIfTrue="1" operator="equal">
      <formula>"RED"</formula>
    </cfRule>
  </conditionalFormatting>
  <conditionalFormatting sqref="Q31">
    <cfRule type="cellIs" dxfId="695" priority="691" stopIfTrue="1" operator="equal">
      <formula>"green"</formula>
    </cfRule>
    <cfRule type="cellIs" dxfId="694" priority="692" stopIfTrue="1" operator="equal">
      <formula>"amber"</formula>
    </cfRule>
    <cfRule type="cellIs" dxfId="693" priority="693" stopIfTrue="1" operator="equal">
      <formula>"red"</formula>
    </cfRule>
  </conditionalFormatting>
  <conditionalFormatting sqref="Q32">
    <cfRule type="cellIs" dxfId="692" priority="688" stopIfTrue="1" operator="equal">
      <formula>"GREEN"</formula>
    </cfRule>
    <cfRule type="cellIs" dxfId="691" priority="689" stopIfTrue="1" operator="equal">
      <formula>"AMBER"</formula>
    </cfRule>
    <cfRule type="cellIs" dxfId="690" priority="690" stopIfTrue="1" operator="equal">
      <formula>"RED"</formula>
    </cfRule>
  </conditionalFormatting>
  <conditionalFormatting sqref="Q34">
    <cfRule type="cellIs" dxfId="689" priority="685" stopIfTrue="1" operator="equal">
      <formula>"green"</formula>
    </cfRule>
    <cfRule type="cellIs" dxfId="688" priority="686" stopIfTrue="1" operator="equal">
      <formula>"amber"</formula>
    </cfRule>
    <cfRule type="cellIs" dxfId="687" priority="687" stopIfTrue="1" operator="equal">
      <formula>"red"</formula>
    </cfRule>
  </conditionalFormatting>
  <conditionalFormatting sqref="H32:H34 H26:H27 H29">
    <cfRule type="cellIs" dxfId="686" priority="682" stopIfTrue="1" operator="equal">
      <formula>"green"</formula>
    </cfRule>
    <cfRule type="cellIs" dxfId="685" priority="683" stopIfTrue="1" operator="equal">
      <formula>"amber"</formula>
    </cfRule>
    <cfRule type="cellIs" dxfId="684" priority="684" stopIfTrue="1" operator="equal">
      <formula>"red"</formula>
    </cfRule>
  </conditionalFormatting>
  <conditionalFormatting sqref="H32:H34">
    <cfRule type="cellIs" dxfId="683" priority="679" stopIfTrue="1" operator="equal">
      <formula>"GREEN"</formula>
    </cfRule>
    <cfRule type="cellIs" dxfId="682" priority="680" stopIfTrue="1" operator="equal">
      <formula>"AMBER"</formula>
    </cfRule>
    <cfRule type="cellIs" dxfId="681" priority="681" stopIfTrue="1" operator="equal">
      <formula>"RED"</formula>
    </cfRule>
  </conditionalFormatting>
  <conditionalFormatting sqref="K26">
    <cfRule type="cellIs" dxfId="680" priority="676" stopIfTrue="1" operator="equal">
      <formula>"green"</formula>
    </cfRule>
    <cfRule type="cellIs" dxfId="679" priority="677" stopIfTrue="1" operator="equal">
      <formula>"amber"</formula>
    </cfRule>
    <cfRule type="cellIs" dxfId="678" priority="678" stopIfTrue="1" operator="equal">
      <formula>"red"</formula>
    </cfRule>
  </conditionalFormatting>
  <conditionalFormatting sqref="K28">
    <cfRule type="cellIs" dxfId="677" priority="673" stopIfTrue="1" operator="equal">
      <formula>"GREEN"</formula>
    </cfRule>
    <cfRule type="cellIs" dxfId="676" priority="674" stopIfTrue="1" operator="equal">
      <formula>"AMBER"</formula>
    </cfRule>
    <cfRule type="cellIs" dxfId="675" priority="675" stopIfTrue="1" operator="equal">
      <formula>"RED"</formula>
    </cfRule>
  </conditionalFormatting>
  <conditionalFormatting sqref="K28">
    <cfRule type="cellIs" dxfId="674" priority="670" stopIfTrue="1" operator="equal">
      <formula>"green"</formula>
    </cfRule>
    <cfRule type="cellIs" dxfId="673" priority="671" stopIfTrue="1" operator="equal">
      <formula>"amber"</formula>
    </cfRule>
    <cfRule type="cellIs" dxfId="672" priority="672" stopIfTrue="1" operator="equal">
      <formula>"red"</formula>
    </cfRule>
  </conditionalFormatting>
  <conditionalFormatting sqref="K28">
    <cfRule type="cellIs" dxfId="671" priority="667" stopIfTrue="1" operator="equal">
      <formula>"GREEN"</formula>
    </cfRule>
    <cfRule type="cellIs" dxfId="670" priority="668" stopIfTrue="1" operator="equal">
      <formula>"AMBER"</formula>
    </cfRule>
    <cfRule type="cellIs" dxfId="669" priority="669" stopIfTrue="1" operator="equal">
      <formula>"RED"</formula>
    </cfRule>
  </conditionalFormatting>
  <conditionalFormatting sqref="K29">
    <cfRule type="cellIs" dxfId="668" priority="664" stopIfTrue="1" operator="equal">
      <formula>"green"</formula>
    </cfRule>
    <cfRule type="cellIs" dxfId="667" priority="665" stopIfTrue="1" operator="equal">
      <formula>"amber"</formula>
    </cfRule>
    <cfRule type="cellIs" dxfId="666" priority="666" stopIfTrue="1" operator="equal">
      <formula>"red"</formula>
    </cfRule>
  </conditionalFormatting>
  <conditionalFormatting sqref="K32">
    <cfRule type="cellIs" dxfId="665" priority="661" stopIfTrue="1" operator="equal">
      <formula>"green"</formula>
    </cfRule>
    <cfRule type="cellIs" dxfId="664" priority="662" stopIfTrue="1" operator="equal">
      <formula>"amber"</formula>
    </cfRule>
    <cfRule type="cellIs" dxfId="663" priority="663" stopIfTrue="1" operator="equal">
      <formula>"red"</formula>
    </cfRule>
  </conditionalFormatting>
  <conditionalFormatting sqref="K32">
    <cfRule type="cellIs" dxfId="662" priority="658" stopIfTrue="1" operator="equal">
      <formula>"GREEN"</formula>
    </cfRule>
    <cfRule type="cellIs" dxfId="661" priority="659" stopIfTrue="1" operator="equal">
      <formula>"AMBER"</formula>
    </cfRule>
    <cfRule type="cellIs" dxfId="660" priority="660" stopIfTrue="1" operator="equal">
      <formula>"RED"</formula>
    </cfRule>
  </conditionalFormatting>
  <conditionalFormatting sqref="K34">
    <cfRule type="cellIs" dxfId="659" priority="655" stopIfTrue="1" operator="equal">
      <formula>"GREEN"</formula>
    </cfRule>
    <cfRule type="cellIs" dxfId="658" priority="656" stopIfTrue="1" operator="equal">
      <formula>"AMBER"</formula>
    </cfRule>
    <cfRule type="cellIs" dxfId="657" priority="657" stopIfTrue="1" operator="equal">
      <formula>"RED"</formula>
    </cfRule>
  </conditionalFormatting>
  <conditionalFormatting sqref="K34">
    <cfRule type="cellIs" dxfId="656" priority="652" stopIfTrue="1" operator="equal">
      <formula>"green"</formula>
    </cfRule>
    <cfRule type="cellIs" dxfId="655" priority="653" stopIfTrue="1" operator="equal">
      <formula>"amber"</formula>
    </cfRule>
    <cfRule type="cellIs" dxfId="654" priority="654" stopIfTrue="1" operator="equal">
      <formula>"red"</formula>
    </cfRule>
  </conditionalFormatting>
  <conditionalFormatting sqref="K34">
    <cfRule type="cellIs" dxfId="653" priority="649" stopIfTrue="1" operator="equal">
      <formula>"GREEN"</formula>
    </cfRule>
    <cfRule type="cellIs" dxfId="652" priority="650" stopIfTrue="1" operator="equal">
      <formula>"AMBER"</formula>
    </cfRule>
    <cfRule type="cellIs" dxfId="651" priority="651" stopIfTrue="1" operator="equal">
      <formula>"RED"</formula>
    </cfRule>
  </conditionalFormatting>
  <conditionalFormatting sqref="N34">
    <cfRule type="cellIs" dxfId="650" priority="646" stopIfTrue="1" operator="equal">
      <formula>"GREEN"</formula>
    </cfRule>
    <cfRule type="cellIs" dxfId="649" priority="647" stopIfTrue="1" operator="equal">
      <formula>"AMBER"</formula>
    </cfRule>
    <cfRule type="cellIs" dxfId="648" priority="648" stopIfTrue="1" operator="equal">
      <formula>"RED"</formula>
    </cfRule>
  </conditionalFormatting>
  <conditionalFormatting sqref="N34">
    <cfRule type="cellIs" dxfId="647" priority="643" stopIfTrue="1" operator="equal">
      <formula>"GREEN"</formula>
    </cfRule>
    <cfRule type="cellIs" dxfId="646" priority="644" stopIfTrue="1" operator="equal">
      <formula>"AMBER"</formula>
    </cfRule>
    <cfRule type="cellIs" dxfId="645" priority="645" stopIfTrue="1" operator="equal">
      <formula>"RED"</formula>
    </cfRule>
  </conditionalFormatting>
  <conditionalFormatting sqref="N34">
    <cfRule type="cellIs" dxfId="644" priority="640" stopIfTrue="1" operator="equal">
      <formula>"GREEN"</formula>
    </cfRule>
    <cfRule type="cellIs" dxfId="643" priority="641" stopIfTrue="1" operator="equal">
      <formula>"AMBER"</formula>
    </cfRule>
    <cfRule type="cellIs" dxfId="642" priority="642" stopIfTrue="1" operator="equal">
      <formula>"RED"</formula>
    </cfRule>
  </conditionalFormatting>
  <conditionalFormatting sqref="N34">
    <cfRule type="cellIs" dxfId="641" priority="637" stopIfTrue="1" operator="equal">
      <formula>"GREEN"</formula>
    </cfRule>
    <cfRule type="cellIs" dxfId="640" priority="638" stopIfTrue="1" operator="equal">
      <formula>"AMBER"</formula>
    </cfRule>
    <cfRule type="cellIs" dxfId="639" priority="639" stopIfTrue="1" operator="equal">
      <formula>"RED"</formula>
    </cfRule>
  </conditionalFormatting>
  <conditionalFormatting sqref="N34">
    <cfRule type="cellIs" dxfId="638" priority="634" stopIfTrue="1" operator="equal">
      <formula>"green"</formula>
    </cfRule>
    <cfRule type="cellIs" dxfId="637" priority="635" stopIfTrue="1" operator="equal">
      <formula>"amber"</formula>
    </cfRule>
    <cfRule type="cellIs" dxfId="636" priority="636" stopIfTrue="1" operator="equal">
      <formula>"red"</formula>
    </cfRule>
  </conditionalFormatting>
  <conditionalFormatting sqref="N34">
    <cfRule type="cellIs" dxfId="635" priority="631" stopIfTrue="1" operator="equal">
      <formula>"GREEN"</formula>
    </cfRule>
    <cfRule type="cellIs" dxfId="634" priority="632" stopIfTrue="1" operator="equal">
      <formula>"AMBER"</formula>
    </cfRule>
    <cfRule type="cellIs" dxfId="633" priority="633" stopIfTrue="1" operator="equal">
      <formula>"RED"</formula>
    </cfRule>
  </conditionalFormatting>
  <conditionalFormatting sqref="Q10:Q12 Q7:Q8">
    <cfRule type="cellIs" dxfId="632" priority="628" stopIfTrue="1" operator="equal">
      <formula>"green"</formula>
    </cfRule>
    <cfRule type="cellIs" dxfId="631" priority="629" stopIfTrue="1" operator="equal">
      <formula>"amber"</formula>
    </cfRule>
    <cfRule type="cellIs" dxfId="630" priority="630" stopIfTrue="1" operator="equal">
      <formula>"red"</formula>
    </cfRule>
  </conditionalFormatting>
  <conditionalFormatting sqref="Q8 Q11">
    <cfRule type="cellIs" dxfId="629" priority="625" stopIfTrue="1" operator="equal">
      <formula>"GREEN"</formula>
    </cfRule>
    <cfRule type="cellIs" dxfId="628" priority="626" stopIfTrue="1" operator="equal">
      <formula>"AMBER"</formula>
    </cfRule>
    <cfRule type="cellIs" dxfId="627" priority="627" stopIfTrue="1" operator="equal">
      <formula>"RED"</formula>
    </cfRule>
  </conditionalFormatting>
  <conditionalFormatting sqref="Q7">
    <cfRule type="cellIs" dxfId="626" priority="622" stopIfTrue="1" operator="equal">
      <formula>"GREEN"</formula>
    </cfRule>
    <cfRule type="cellIs" dxfId="625" priority="623" stopIfTrue="1" operator="equal">
      <formula>"AMBER"</formula>
    </cfRule>
    <cfRule type="cellIs" dxfId="624" priority="624" stopIfTrue="1" operator="equal">
      <formula>"RED"</formula>
    </cfRule>
  </conditionalFormatting>
  <conditionalFormatting sqref="Q10">
    <cfRule type="cellIs" dxfId="623" priority="619" stopIfTrue="1" operator="equal">
      <formula>"GREEN"</formula>
    </cfRule>
    <cfRule type="cellIs" dxfId="622" priority="620" stopIfTrue="1" operator="equal">
      <formula>"AMBER"</formula>
    </cfRule>
    <cfRule type="cellIs" dxfId="621" priority="621" stopIfTrue="1" operator="equal">
      <formula>"RED"</formula>
    </cfRule>
  </conditionalFormatting>
  <conditionalFormatting sqref="Q12">
    <cfRule type="cellIs" dxfId="620" priority="616" stopIfTrue="1" operator="equal">
      <formula>"GREEN"</formula>
    </cfRule>
    <cfRule type="cellIs" dxfId="619" priority="617" stopIfTrue="1" operator="equal">
      <formula>"AMBER"</formula>
    </cfRule>
    <cfRule type="cellIs" dxfId="618" priority="618" stopIfTrue="1" operator="equal">
      <formula>"RED"</formula>
    </cfRule>
  </conditionalFormatting>
  <conditionalFormatting sqref="Q7">
    <cfRule type="cellIs" dxfId="617" priority="613" stopIfTrue="1" operator="equal">
      <formula>"green"</formula>
    </cfRule>
    <cfRule type="cellIs" dxfId="616" priority="614" stopIfTrue="1" operator="equal">
      <formula>"amber"</formula>
    </cfRule>
    <cfRule type="cellIs" dxfId="615" priority="615" stopIfTrue="1" operator="equal">
      <formula>"red"</formula>
    </cfRule>
  </conditionalFormatting>
  <conditionalFormatting sqref="Q7">
    <cfRule type="cellIs" dxfId="614" priority="610" stopIfTrue="1" operator="equal">
      <formula>"GREEN"</formula>
    </cfRule>
    <cfRule type="cellIs" dxfId="613" priority="611" stopIfTrue="1" operator="equal">
      <formula>"AMBER"</formula>
    </cfRule>
    <cfRule type="cellIs" dxfId="612" priority="612" stopIfTrue="1" operator="equal">
      <formula>"RED"</formula>
    </cfRule>
  </conditionalFormatting>
  <conditionalFormatting sqref="Q10">
    <cfRule type="cellIs" dxfId="611" priority="607" stopIfTrue="1" operator="equal">
      <formula>"GREEN"</formula>
    </cfRule>
    <cfRule type="cellIs" dxfId="610" priority="608" stopIfTrue="1" operator="equal">
      <formula>"AMBER"</formula>
    </cfRule>
    <cfRule type="cellIs" dxfId="609" priority="609" stopIfTrue="1" operator="equal">
      <formula>"RED"</formula>
    </cfRule>
  </conditionalFormatting>
  <conditionalFormatting sqref="Q10">
    <cfRule type="cellIs" dxfId="608" priority="604" stopIfTrue="1" operator="equal">
      <formula>"GREEN"</formula>
    </cfRule>
    <cfRule type="cellIs" dxfId="607" priority="605" stopIfTrue="1" operator="equal">
      <formula>"AMBER"</formula>
    </cfRule>
    <cfRule type="cellIs" dxfId="606" priority="606" stopIfTrue="1" operator="equal">
      <formula>"RED"</formula>
    </cfRule>
  </conditionalFormatting>
  <conditionalFormatting sqref="Q10">
    <cfRule type="cellIs" dxfId="605" priority="601" stopIfTrue="1" operator="equal">
      <formula>"green"</formula>
    </cfRule>
    <cfRule type="cellIs" dxfId="604" priority="602" stopIfTrue="1" operator="equal">
      <formula>"amber"</formula>
    </cfRule>
    <cfRule type="cellIs" dxfId="603" priority="603" stopIfTrue="1" operator="equal">
      <formula>"red"</formula>
    </cfRule>
  </conditionalFormatting>
  <conditionalFormatting sqref="Q10">
    <cfRule type="cellIs" dxfId="602" priority="598" stopIfTrue="1" operator="equal">
      <formula>"GREEN"</formula>
    </cfRule>
    <cfRule type="cellIs" dxfId="601" priority="599" stopIfTrue="1" operator="equal">
      <formula>"AMBER"</formula>
    </cfRule>
    <cfRule type="cellIs" dxfId="600" priority="600" stopIfTrue="1" operator="equal">
      <formula>"RED"</formula>
    </cfRule>
  </conditionalFormatting>
  <conditionalFormatting sqref="Q12">
    <cfRule type="cellIs" dxfId="599" priority="595" stopIfTrue="1" operator="equal">
      <formula>"GREEN"</formula>
    </cfRule>
    <cfRule type="cellIs" dxfId="598" priority="596" stopIfTrue="1" operator="equal">
      <formula>"AMBER"</formula>
    </cfRule>
    <cfRule type="cellIs" dxfId="597" priority="597" stopIfTrue="1" operator="equal">
      <formula>"RED"</formula>
    </cfRule>
  </conditionalFormatting>
  <conditionalFormatting sqref="Q12">
    <cfRule type="cellIs" dxfId="596" priority="592" stopIfTrue="1" operator="equal">
      <formula>"green"</formula>
    </cfRule>
    <cfRule type="cellIs" dxfId="595" priority="593" stopIfTrue="1" operator="equal">
      <formula>"amber"</formula>
    </cfRule>
    <cfRule type="cellIs" dxfId="594" priority="594" stopIfTrue="1" operator="equal">
      <formula>"red"</formula>
    </cfRule>
  </conditionalFormatting>
  <conditionalFormatting sqref="Q12">
    <cfRule type="cellIs" dxfId="593" priority="589" stopIfTrue="1" operator="equal">
      <formula>"GREEN"</formula>
    </cfRule>
    <cfRule type="cellIs" dxfId="592" priority="590" stopIfTrue="1" operator="equal">
      <formula>"AMBER"</formula>
    </cfRule>
    <cfRule type="cellIs" dxfId="591" priority="591" stopIfTrue="1" operator="equal">
      <formula>"RED"</formula>
    </cfRule>
  </conditionalFormatting>
  <conditionalFormatting sqref="Q25:Q27 Q29 Q32:Q34 Q14 Q16:Q17">
    <cfRule type="cellIs" dxfId="590" priority="586" stopIfTrue="1" operator="equal">
      <formula>"green"</formula>
    </cfRule>
    <cfRule type="cellIs" dxfId="589" priority="587" stopIfTrue="1" operator="equal">
      <formula>"amber"</formula>
    </cfRule>
    <cfRule type="cellIs" dxfId="588" priority="588" stopIfTrue="1" operator="equal">
      <formula>"red"</formula>
    </cfRule>
  </conditionalFormatting>
  <conditionalFormatting sqref="Q14 Q16">
    <cfRule type="cellIs" dxfId="587" priority="583" stopIfTrue="1" operator="equal">
      <formula>"green"</formula>
    </cfRule>
    <cfRule type="cellIs" dxfId="586" priority="584" stopIfTrue="1" operator="equal">
      <formula>"amber"</formula>
    </cfRule>
    <cfRule type="cellIs" dxfId="585" priority="585" stopIfTrue="1" operator="equal">
      <formula>"red"</formula>
    </cfRule>
  </conditionalFormatting>
  <conditionalFormatting sqref="Q32">
    <cfRule type="cellIs" dxfId="584" priority="580" stopIfTrue="1" operator="equal">
      <formula>"GREEN"</formula>
    </cfRule>
    <cfRule type="cellIs" dxfId="583" priority="581" stopIfTrue="1" operator="equal">
      <formula>"AMBER"</formula>
    </cfRule>
    <cfRule type="cellIs" dxfId="582" priority="582" stopIfTrue="1" operator="equal">
      <formula>"RED"</formula>
    </cfRule>
  </conditionalFormatting>
  <conditionalFormatting sqref="Q34">
    <cfRule type="cellIs" dxfId="581" priority="577" stopIfTrue="1" operator="equal">
      <formula>"green"</formula>
    </cfRule>
    <cfRule type="cellIs" dxfId="580" priority="578" stopIfTrue="1" operator="equal">
      <formula>"amber"</formula>
    </cfRule>
    <cfRule type="cellIs" dxfId="579" priority="579" stopIfTrue="1" operator="equal">
      <formula>"red"</formula>
    </cfRule>
  </conditionalFormatting>
  <conditionalFormatting sqref="Q14 Q16">
    <cfRule type="cellIs" dxfId="578" priority="574" stopIfTrue="1" operator="equal">
      <formula>"green"</formula>
    </cfRule>
    <cfRule type="cellIs" dxfId="577" priority="575" stopIfTrue="1" operator="equal">
      <formula>"amber"</formula>
    </cfRule>
    <cfRule type="cellIs" dxfId="576" priority="576" stopIfTrue="1" operator="equal">
      <formula>"red"</formula>
    </cfRule>
  </conditionalFormatting>
  <conditionalFormatting sqref="Q14 Q16">
    <cfRule type="cellIs" dxfId="575" priority="571" stopIfTrue="1" operator="equal">
      <formula>"green"</formula>
    </cfRule>
    <cfRule type="cellIs" dxfId="574" priority="572" stopIfTrue="1" operator="equal">
      <formula>"amber"</formula>
    </cfRule>
    <cfRule type="cellIs" dxfId="573" priority="573" stopIfTrue="1" operator="equal">
      <formula>"red"</formula>
    </cfRule>
  </conditionalFormatting>
  <conditionalFormatting sqref="Q26">
    <cfRule type="cellIs" dxfId="572" priority="568" stopIfTrue="1" operator="equal">
      <formula>"green"</formula>
    </cfRule>
    <cfRule type="cellIs" dxfId="571" priority="569" stopIfTrue="1" operator="equal">
      <formula>"amber"</formula>
    </cfRule>
    <cfRule type="cellIs" dxfId="570" priority="570" stopIfTrue="1" operator="equal">
      <formula>"red"</formula>
    </cfRule>
  </conditionalFormatting>
  <conditionalFormatting sqref="Q32">
    <cfRule type="cellIs" dxfId="569" priority="565" stopIfTrue="1" operator="equal">
      <formula>"GREEN"</formula>
    </cfRule>
    <cfRule type="cellIs" dxfId="568" priority="566" stopIfTrue="1" operator="equal">
      <formula>"AMBER"</formula>
    </cfRule>
    <cfRule type="cellIs" dxfId="567" priority="567" stopIfTrue="1" operator="equal">
      <formula>"RED"</formula>
    </cfRule>
  </conditionalFormatting>
  <conditionalFormatting sqref="Q32">
    <cfRule type="cellIs" dxfId="566" priority="562" stopIfTrue="1" operator="equal">
      <formula>"green"</formula>
    </cfRule>
    <cfRule type="cellIs" dxfId="565" priority="563" stopIfTrue="1" operator="equal">
      <formula>"amber"</formula>
    </cfRule>
    <cfRule type="cellIs" dxfId="564" priority="564" stopIfTrue="1" operator="equal">
      <formula>"red"</formula>
    </cfRule>
  </conditionalFormatting>
  <conditionalFormatting sqref="Q32">
    <cfRule type="cellIs" dxfId="563" priority="559" stopIfTrue="1" operator="equal">
      <formula>"GREEN"</formula>
    </cfRule>
    <cfRule type="cellIs" dxfId="562" priority="560" stopIfTrue="1" operator="equal">
      <formula>"AMBER"</formula>
    </cfRule>
    <cfRule type="cellIs" dxfId="561" priority="561" stopIfTrue="1" operator="equal">
      <formula>"RED"</formula>
    </cfRule>
  </conditionalFormatting>
  <conditionalFormatting sqref="Q34">
    <cfRule type="cellIs" dxfId="560" priority="556" stopIfTrue="1" operator="equal">
      <formula>"GREEN"</formula>
    </cfRule>
    <cfRule type="cellIs" dxfId="559" priority="557" stopIfTrue="1" operator="equal">
      <formula>"AMBER"</formula>
    </cfRule>
    <cfRule type="cellIs" dxfId="558" priority="558" stopIfTrue="1" operator="equal">
      <formula>"RED"</formula>
    </cfRule>
  </conditionalFormatting>
  <conditionalFormatting sqref="Q34">
    <cfRule type="cellIs" dxfId="557" priority="553" stopIfTrue="1" operator="equal">
      <formula>"GREEN"</formula>
    </cfRule>
    <cfRule type="cellIs" dxfId="556" priority="554" stopIfTrue="1" operator="equal">
      <formula>"AMBER"</formula>
    </cfRule>
    <cfRule type="cellIs" dxfId="555" priority="555" stopIfTrue="1" operator="equal">
      <formula>"RED"</formula>
    </cfRule>
  </conditionalFormatting>
  <conditionalFormatting sqref="Q34">
    <cfRule type="cellIs" dxfId="554" priority="550" stopIfTrue="1" operator="equal">
      <formula>"GREEN"</formula>
    </cfRule>
    <cfRule type="cellIs" dxfId="553" priority="551" stopIfTrue="1" operator="equal">
      <formula>"AMBER"</formula>
    </cfRule>
    <cfRule type="cellIs" dxfId="552" priority="552" stopIfTrue="1" operator="equal">
      <formula>"RED"</formula>
    </cfRule>
  </conditionalFormatting>
  <conditionalFormatting sqref="Q34">
    <cfRule type="cellIs" dxfId="551" priority="547" stopIfTrue="1" operator="equal">
      <formula>"GREEN"</formula>
    </cfRule>
    <cfRule type="cellIs" dxfId="550" priority="548" stopIfTrue="1" operator="equal">
      <formula>"AMBER"</formula>
    </cfRule>
    <cfRule type="cellIs" dxfId="549" priority="549" stopIfTrue="1" operator="equal">
      <formula>"RED"</formula>
    </cfRule>
  </conditionalFormatting>
  <conditionalFormatting sqref="Q34">
    <cfRule type="cellIs" dxfId="548" priority="544" stopIfTrue="1" operator="equal">
      <formula>"GREEN"</formula>
    </cfRule>
    <cfRule type="cellIs" dxfId="547" priority="545" stopIfTrue="1" operator="equal">
      <formula>"AMBER"</formula>
    </cfRule>
    <cfRule type="cellIs" dxfId="546" priority="546" stopIfTrue="1" operator="equal">
      <formula>"RED"</formula>
    </cfRule>
  </conditionalFormatting>
  <conditionalFormatting sqref="Q34">
    <cfRule type="cellIs" dxfId="545" priority="541" stopIfTrue="1" operator="equal">
      <formula>"green"</formula>
    </cfRule>
    <cfRule type="cellIs" dxfId="544" priority="542" stopIfTrue="1" operator="equal">
      <formula>"amber"</formula>
    </cfRule>
    <cfRule type="cellIs" dxfId="543" priority="543" stopIfTrue="1" operator="equal">
      <formula>"red"</formula>
    </cfRule>
  </conditionalFormatting>
  <conditionalFormatting sqref="Q34">
    <cfRule type="cellIs" dxfId="542" priority="538" stopIfTrue="1" operator="equal">
      <formula>"GREEN"</formula>
    </cfRule>
    <cfRule type="cellIs" dxfId="541" priority="539" stopIfTrue="1" operator="equal">
      <formula>"AMBER"</formula>
    </cfRule>
    <cfRule type="cellIs" dxfId="540" priority="540" stopIfTrue="1" operator="equal">
      <formula>"RED"</formula>
    </cfRule>
  </conditionalFormatting>
  <conditionalFormatting sqref="K5">
    <cfRule type="cellIs" dxfId="539" priority="535" stopIfTrue="1" operator="equal">
      <formula>"GREEN"</formula>
    </cfRule>
    <cfRule type="cellIs" dxfId="538" priority="536" stopIfTrue="1" operator="equal">
      <formula>"AMBER"</formula>
    </cfRule>
    <cfRule type="cellIs" dxfId="537" priority="537" stopIfTrue="1" operator="equal">
      <formula>"RED"</formula>
    </cfRule>
  </conditionalFormatting>
  <conditionalFormatting sqref="N5">
    <cfRule type="cellIs" dxfId="536" priority="532" stopIfTrue="1" operator="equal">
      <formula>"GREEN"</formula>
    </cfRule>
    <cfRule type="cellIs" dxfId="535" priority="533" stopIfTrue="1" operator="equal">
      <formula>"AMBER"</formula>
    </cfRule>
    <cfRule type="cellIs" dxfId="534" priority="534" stopIfTrue="1" operator="equal">
      <formula>"RED"</formula>
    </cfRule>
  </conditionalFormatting>
  <conditionalFormatting sqref="Q5">
    <cfRule type="cellIs" dxfId="533" priority="529" stopIfTrue="1" operator="equal">
      <formula>"GREEN"</formula>
    </cfRule>
    <cfRule type="cellIs" dxfId="532" priority="530" stopIfTrue="1" operator="equal">
      <formula>"AMBER"</formula>
    </cfRule>
    <cfRule type="cellIs" dxfId="531" priority="531" stopIfTrue="1" operator="equal">
      <formula>"RED"</formula>
    </cfRule>
  </conditionalFormatting>
  <conditionalFormatting sqref="W5">
    <cfRule type="cellIs" dxfId="530" priority="526" stopIfTrue="1" operator="equal">
      <formula>"GREEN"</formula>
    </cfRule>
    <cfRule type="cellIs" dxfId="529" priority="527" stopIfTrue="1" operator="equal">
      <formula>"AMBER"</formula>
    </cfRule>
    <cfRule type="cellIs" dxfId="528" priority="528" stopIfTrue="1" operator="equal">
      <formula>"RED"</formula>
    </cfRule>
  </conditionalFormatting>
  <conditionalFormatting sqref="Z5">
    <cfRule type="cellIs" dxfId="527" priority="523" stopIfTrue="1" operator="equal">
      <formula>"GREEN"</formula>
    </cfRule>
    <cfRule type="cellIs" dxfId="526" priority="524" stopIfTrue="1" operator="equal">
      <formula>"AMBER"</formula>
    </cfRule>
    <cfRule type="cellIs" dxfId="525" priority="525" stopIfTrue="1" operator="equal">
      <formula>"RED"</formula>
    </cfRule>
  </conditionalFormatting>
  <conditionalFormatting sqref="AC5">
    <cfRule type="cellIs" dxfId="524" priority="520" stopIfTrue="1" operator="equal">
      <formula>"GREEN"</formula>
    </cfRule>
    <cfRule type="cellIs" dxfId="523" priority="521" stopIfTrue="1" operator="equal">
      <formula>"AMBER"</formula>
    </cfRule>
    <cfRule type="cellIs" dxfId="522" priority="522" stopIfTrue="1" operator="equal">
      <formula>"RED"</formula>
    </cfRule>
  </conditionalFormatting>
  <conditionalFormatting sqref="Q27">
    <cfRule type="cellIs" dxfId="521" priority="517" stopIfTrue="1" operator="equal">
      <formula>"green"</formula>
    </cfRule>
    <cfRule type="cellIs" dxfId="520" priority="518" stopIfTrue="1" operator="equal">
      <formula>"amber"</formula>
    </cfRule>
    <cfRule type="cellIs" dxfId="519" priority="519" stopIfTrue="1" operator="equal">
      <formula>"red"</formula>
    </cfRule>
  </conditionalFormatting>
  <conditionalFormatting sqref="Z27">
    <cfRule type="cellIs" dxfId="518" priority="514" stopIfTrue="1" operator="equal">
      <formula>"green"</formula>
    </cfRule>
    <cfRule type="cellIs" dxfId="517" priority="515" stopIfTrue="1" operator="equal">
      <formula>"amber"</formula>
    </cfRule>
    <cfRule type="cellIs" dxfId="516" priority="516" stopIfTrue="1" operator="equal">
      <formula>"red"</formula>
    </cfRule>
  </conditionalFormatting>
  <conditionalFormatting sqref="K17">
    <cfRule type="cellIs" dxfId="515" priority="511" stopIfTrue="1" operator="equal">
      <formula>"green"</formula>
    </cfRule>
    <cfRule type="cellIs" dxfId="514" priority="512" stopIfTrue="1" operator="equal">
      <formula>"amber"</formula>
    </cfRule>
    <cfRule type="cellIs" dxfId="513" priority="513" stopIfTrue="1" operator="equal">
      <formula>"red"</formula>
    </cfRule>
  </conditionalFormatting>
  <conditionalFormatting sqref="N17">
    <cfRule type="cellIs" dxfId="512" priority="508" stopIfTrue="1" operator="equal">
      <formula>"green"</formula>
    </cfRule>
    <cfRule type="cellIs" dxfId="511" priority="509" stopIfTrue="1" operator="equal">
      <formula>"amber"</formula>
    </cfRule>
    <cfRule type="cellIs" dxfId="510" priority="510" stopIfTrue="1" operator="equal">
      <formula>"red"</formula>
    </cfRule>
  </conditionalFormatting>
  <conditionalFormatting sqref="Q17">
    <cfRule type="cellIs" dxfId="509" priority="505" stopIfTrue="1" operator="equal">
      <formula>"green"</formula>
    </cfRule>
    <cfRule type="cellIs" dxfId="508" priority="506" stopIfTrue="1" operator="equal">
      <formula>"amber"</formula>
    </cfRule>
    <cfRule type="cellIs" dxfId="507" priority="507" stopIfTrue="1" operator="equal">
      <formula>"red"</formula>
    </cfRule>
  </conditionalFormatting>
  <conditionalFormatting sqref="T17">
    <cfRule type="cellIs" dxfId="506" priority="502" stopIfTrue="1" operator="equal">
      <formula>"green"</formula>
    </cfRule>
    <cfRule type="cellIs" dxfId="505" priority="503" stopIfTrue="1" operator="equal">
      <formula>"amber"</formula>
    </cfRule>
    <cfRule type="cellIs" dxfId="504" priority="504" stopIfTrue="1" operator="equal">
      <formula>"red"</formula>
    </cfRule>
  </conditionalFormatting>
  <conditionalFormatting sqref="W17">
    <cfRule type="cellIs" dxfId="503" priority="499" stopIfTrue="1" operator="equal">
      <formula>"green"</formula>
    </cfRule>
    <cfRule type="cellIs" dxfId="502" priority="500" stopIfTrue="1" operator="equal">
      <formula>"amber"</formula>
    </cfRule>
    <cfRule type="cellIs" dxfId="501" priority="501" stopIfTrue="1" operator="equal">
      <formula>"red"</formula>
    </cfRule>
  </conditionalFormatting>
  <conditionalFormatting sqref="Z17">
    <cfRule type="cellIs" dxfId="500" priority="496" stopIfTrue="1" operator="equal">
      <formula>"green"</formula>
    </cfRule>
    <cfRule type="cellIs" dxfId="499" priority="497" stopIfTrue="1" operator="equal">
      <formula>"amber"</formula>
    </cfRule>
    <cfRule type="cellIs" dxfId="498" priority="498" stopIfTrue="1" operator="equal">
      <formula>"red"</formula>
    </cfRule>
  </conditionalFormatting>
  <conditionalFormatting sqref="AC17">
    <cfRule type="cellIs" dxfId="497" priority="493" stopIfTrue="1" operator="equal">
      <formula>"green"</formula>
    </cfRule>
    <cfRule type="cellIs" dxfId="496" priority="494" stopIfTrue="1" operator="equal">
      <formula>"amber"</formula>
    </cfRule>
    <cfRule type="cellIs" dxfId="495" priority="495" stopIfTrue="1" operator="equal">
      <formula>"red"</formula>
    </cfRule>
  </conditionalFormatting>
  <conditionalFormatting sqref="AC16">
    <cfRule type="cellIs" dxfId="494" priority="490" stopIfTrue="1" operator="equal">
      <formula>"green"</formula>
    </cfRule>
    <cfRule type="cellIs" dxfId="493" priority="491" stopIfTrue="1" operator="equal">
      <formula>"amber"</formula>
    </cfRule>
    <cfRule type="cellIs" dxfId="492" priority="492" stopIfTrue="1" operator="equal">
      <formula>"red"</formula>
    </cfRule>
  </conditionalFormatting>
  <conditionalFormatting sqref="AC16">
    <cfRule type="cellIs" dxfId="491" priority="487" stopIfTrue="1" operator="equal">
      <formula>"green"</formula>
    </cfRule>
    <cfRule type="cellIs" dxfId="490" priority="488" stopIfTrue="1" operator="equal">
      <formula>"amber"</formula>
    </cfRule>
    <cfRule type="cellIs" dxfId="489" priority="489" stopIfTrue="1" operator="equal">
      <formula>"red"</formula>
    </cfRule>
  </conditionalFormatting>
  <conditionalFormatting sqref="T16">
    <cfRule type="cellIs" dxfId="488" priority="484" stopIfTrue="1" operator="equal">
      <formula>"green"</formula>
    </cfRule>
    <cfRule type="cellIs" dxfId="487" priority="485" stopIfTrue="1" operator="equal">
      <formula>"amber"</formula>
    </cfRule>
    <cfRule type="cellIs" dxfId="486" priority="486" stopIfTrue="1" operator="equal">
      <formula>"red"</formula>
    </cfRule>
  </conditionalFormatting>
  <conditionalFormatting sqref="W16">
    <cfRule type="cellIs" dxfId="485" priority="481" stopIfTrue="1" operator="equal">
      <formula>"green"</formula>
    </cfRule>
    <cfRule type="cellIs" dxfId="484" priority="482" stopIfTrue="1" operator="equal">
      <formula>"amber"</formula>
    </cfRule>
    <cfRule type="cellIs" dxfId="483" priority="483" stopIfTrue="1" operator="equal">
      <formula>"red"</formula>
    </cfRule>
  </conditionalFormatting>
  <conditionalFormatting sqref="Z16">
    <cfRule type="cellIs" dxfId="482" priority="478" stopIfTrue="1" operator="equal">
      <formula>"green"</formula>
    </cfRule>
    <cfRule type="cellIs" dxfId="481" priority="479" stopIfTrue="1" operator="equal">
      <formula>"amber"</formula>
    </cfRule>
    <cfRule type="cellIs" dxfId="480" priority="480" stopIfTrue="1" operator="equal">
      <formula>"red"</formula>
    </cfRule>
  </conditionalFormatting>
  <conditionalFormatting sqref="AC16">
    <cfRule type="cellIs" dxfId="479" priority="475" stopIfTrue="1" operator="equal">
      <formula>"green"</formula>
    </cfRule>
    <cfRule type="cellIs" dxfId="478" priority="476" stopIfTrue="1" operator="equal">
      <formula>"amber"</formula>
    </cfRule>
    <cfRule type="cellIs" dxfId="477" priority="477" stopIfTrue="1" operator="equal">
      <formula>"red"</formula>
    </cfRule>
  </conditionalFormatting>
  <conditionalFormatting sqref="AC16">
    <cfRule type="cellIs" dxfId="476" priority="472" stopIfTrue="1" operator="equal">
      <formula>"green"</formula>
    </cfRule>
    <cfRule type="cellIs" dxfId="475" priority="473" stopIfTrue="1" operator="equal">
      <formula>"amber"</formula>
    </cfRule>
    <cfRule type="cellIs" dxfId="474" priority="474" stopIfTrue="1" operator="equal">
      <formula>"red"</formula>
    </cfRule>
  </conditionalFormatting>
  <conditionalFormatting sqref="AC16">
    <cfRule type="cellIs" dxfId="473" priority="469" stopIfTrue="1" operator="equal">
      <formula>"green"</formula>
    </cfRule>
    <cfRule type="cellIs" dxfId="472" priority="470" stopIfTrue="1" operator="equal">
      <formula>"amber"</formula>
    </cfRule>
    <cfRule type="cellIs" dxfId="471" priority="471" stopIfTrue="1" operator="equal">
      <formula>"red"</formula>
    </cfRule>
  </conditionalFormatting>
  <conditionalFormatting sqref="AC16">
    <cfRule type="cellIs" dxfId="470" priority="466" stopIfTrue="1" operator="equal">
      <formula>"green"</formula>
    </cfRule>
    <cfRule type="cellIs" dxfId="469" priority="467" stopIfTrue="1" operator="equal">
      <formula>"amber"</formula>
    </cfRule>
    <cfRule type="cellIs" dxfId="468" priority="468" stopIfTrue="1" operator="equal">
      <formula>"red"</formula>
    </cfRule>
  </conditionalFormatting>
  <conditionalFormatting sqref="K14">
    <cfRule type="cellIs" dxfId="467" priority="463" stopIfTrue="1" operator="equal">
      <formula>"green"</formula>
    </cfRule>
    <cfRule type="cellIs" dxfId="466" priority="464" stopIfTrue="1" operator="equal">
      <formula>"amber"</formula>
    </cfRule>
    <cfRule type="cellIs" dxfId="465" priority="465" stopIfTrue="1" operator="equal">
      <formula>"red"</formula>
    </cfRule>
  </conditionalFormatting>
  <conditionalFormatting sqref="N14">
    <cfRule type="cellIs" dxfId="464" priority="460" stopIfTrue="1" operator="equal">
      <formula>"green"</formula>
    </cfRule>
    <cfRule type="cellIs" dxfId="463" priority="461" stopIfTrue="1" operator="equal">
      <formula>"amber"</formula>
    </cfRule>
    <cfRule type="cellIs" dxfId="462" priority="462" stopIfTrue="1" operator="equal">
      <formula>"red"</formula>
    </cfRule>
  </conditionalFormatting>
  <conditionalFormatting sqref="Q14">
    <cfRule type="cellIs" dxfId="461" priority="457" stopIfTrue="1" operator="equal">
      <formula>"green"</formula>
    </cfRule>
    <cfRule type="cellIs" dxfId="460" priority="458" stopIfTrue="1" operator="equal">
      <formula>"amber"</formula>
    </cfRule>
    <cfRule type="cellIs" dxfId="459" priority="459" stopIfTrue="1" operator="equal">
      <formula>"red"</formula>
    </cfRule>
  </conditionalFormatting>
  <conditionalFormatting sqref="T14">
    <cfRule type="cellIs" dxfId="458" priority="454" stopIfTrue="1" operator="equal">
      <formula>"green"</formula>
    </cfRule>
    <cfRule type="cellIs" dxfId="457" priority="455" stopIfTrue="1" operator="equal">
      <formula>"amber"</formula>
    </cfRule>
    <cfRule type="cellIs" dxfId="456" priority="456" stopIfTrue="1" operator="equal">
      <formula>"red"</formula>
    </cfRule>
  </conditionalFormatting>
  <conditionalFormatting sqref="W14:Z14">
    <cfRule type="cellIs" dxfId="455" priority="451" stopIfTrue="1" operator="equal">
      <formula>"green"</formula>
    </cfRule>
    <cfRule type="cellIs" dxfId="454" priority="452" stopIfTrue="1" operator="equal">
      <formula>"amber"</formula>
    </cfRule>
    <cfRule type="cellIs" dxfId="453" priority="453" stopIfTrue="1" operator="equal">
      <formula>"red"</formula>
    </cfRule>
  </conditionalFormatting>
  <conditionalFormatting sqref="Z14">
    <cfRule type="cellIs" dxfId="452" priority="448" stopIfTrue="1" operator="equal">
      <formula>"green"</formula>
    </cfRule>
    <cfRule type="cellIs" dxfId="451" priority="449" stopIfTrue="1" operator="equal">
      <formula>"amber"</formula>
    </cfRule>
    <cfRule type="cellIs" dxfId="450" priority="450" stopIfTrue="1" operator="equal">
      <formula>"red"</formula>
    </cfRule>
  </conditionalFormatting>
  <conditionalFormatting sqref="AC14">
    <cfRule type="cellIs" dxfId="449" priority="445" stopIfTrue="1" operator="equal">
      <formula>"green"</formula>
    </cfRule>
    <cfRule type="cellIs" dxfId="448" priority="446" stopIfTrue="1" operator="equal">
      <formula>"amber"</formula>
    </cfRule>
    <cfRule type="cellIs" dxfId="447" priority="447" stopIfTrue="1" operator="equal">
      <formula>"red"</formula>
    </cfRule>
  </conditionalFormatting>
  <conditionalFormatting sqref="R14:S15">
    <cfRule type="cellIs" dxfId="446" priority="442" stopIfTrue="1" operator="equal">
      <formula>"GREEN"</formula>
    </cfRule>
    <cfRule type="cellIs" dxfId="445" priority="443" stopIfTrue="1" operator="equal">
      <formula>"AMBER"</formula>
    </cfRule>
    <cfRule type="cellIs" dxfId="444" priority="444" stopIfTrue="1" operator="equal">
      <formula>"RED"</formula>
    </cfRule>
  </conditionalFormatting>
  <conditionalFormatting sqref="AC19:AC21">
    <cfRule type="cellIs" dxfId="443" priority="439" stopIfTrue="1" operator="equal">
      <formula>"green"</formula>
    </cfRule>
    <cfRule type="cellIs" dxfId="442" priority="440" stopIfTrue="1" operator="equal">
      <formula>"amber"</formula>
    </cfRule>
    <cfRule type="cellIs" dxfId="441" priority="441" stopIfTrue="1" operator="equal">
      <formula>"red"</formula>
    </cfRule>
  </conditionalFormatting>
  <conditionalFormatting sqref="Q19:Q21">
    <cfRule type="cellIs" dxfId="440" priority="436" stopIfTrue="1" operator="equal">
      <formula>"green"</formula>
    </cfRule>
    <cfRule type="cellIs" dxfId="439" priority="437" stopIfTrue="1" operator="equal">
      <formula>"amber"</formula>
    </cfRule>
    <cfRule type="cellIs" dxfId="438" priority="438" stopIfTrue="1" operator="equal">
      <formula>"red"</formula>
    </cfRule>
  </conditionalFormatting>
  <conditionalFormatting sqref="T19 T21:T22">
    <cfRule type="cellIs" dxfId="437" priority="433" stopIfTrue="1" operator="equal">
      <formula>"green"</formula>
    </cfRule>
    <cfRule type="cellIs" dxfId="436" priority="434" stopIfTrue="1" operator="equal">
      <formula>"amber"</formula>
    </cfRule>
    <cfRule type="cellIs" dxfId="435" priority="435" stopIfTrue="1" operator="equal">
      <formula>"red"</formula>
    </cfRule>
  </conditionalFormatting>
  <conditionalFormatting sqref="W19:W21">
    <cfRule type="cellIs" dxfId="434" priority="430" stopIfTrue="1" operator="equal">
      <formula>"green"</formula>
    </cfRule>
    <cfRule type="cellIs" dxfId="433" priority="431" stopIfTrue="1" operator="equal">
      <formula>"amber"</formula>
    </cfRule>
    <cfRule type="cellIs" dxfId="432" priority="432" stopIfTrue="1" operator="equal">
      <formula>"red"</formula>
    </cfRule>
  </conditionalFormatting>
  <conditionalFormatting sqref="Z19:Z21">
    <cfRule type="cellIs" dxfId="431" priority="427" stopIfTrue="1" operator="equal">
      <formula>"green"</formula>
    </cfRule>
    <cfRule type="cellIs" dxfId="430" priority="428" stopIfTrue="1" operator="equal">
      <formula>"amber"</formula>
    </cfRule>
    <cfRule type="cellIs" dxfId="429" priority="429" stopIfTrue="1" operator="equal">
      <formula>"red"</formula>
    </cfRule>
  </conditionalFormatting>
  <conditionalFormatting sqref="Q19:Q21">
    <cfRule type="cellIs" dxfId="428" priority="424" stopIfTrue="1" operator="equal">
      <formula>"green"</formula>
    </cfRule>
    <cfRule type="cellIs" dxfId="427" priority="425" stopIfTrue="1" operator="equal">
      <formula>"amber"</formula>
    </cfRule>
    <cfRule type="cellIs" dxfId="426" priority="426" stopIfTrue="1" operator="equal">
      <formula>"red"</formula>
    </cfRule>
  </conditionalFormatting>
  <conditionalFormatting sqref="H19:H22">
    <cfRule type="cellIs" dxfId="425" priority="421" stopIfTrue="1" operator="equal">
      <formula>"green"</formula>
    </cfRule>
    <cfRule type="cellIs" dxfId="424" priority="422" stopIfTrue="1" operator="equal">
      <formula>"amber"</formula>
    </cfRule>
    <cfRule type="cellIs" dxfId="423" priority="423" stopIfTrue="1" operator="equal">
      <formula>"red"</formula>
    </cfRule>
  </conditionalFormatting>
  <conditionalFormatting sqref="K19:K21">
    <cfRule type="cellIs" dxfId="422" priority="418" stopIfTrue="1" operator="equal">
      <formula>"green"</formula>
    </cfRule>
    <cfRule type="cellIs" dxfId="421" priority="419" stopIfTrue="1" operator="equal">
      <formula>"amber"</formula>
    </cfRule>
    <cfRule type="cellIs" dxfId="420" priority="420" stopIfTrue="1" operator="equal">
      <formula>"red"</formula>
    </cfRule>
  </conditionalFormatting>
  <conditionalFormatting sqref="N19:N21">
    <cfRule type="cellIs" dxfId="419" priority="415" stopIfTrue="1" operator="equal">
      <formula>"green"</formula>
    </cfRule>
    <cfRule type="cellIs" dxfId="418" priority="416" stopIfTrue="1" operator="equal">
      <formula>"amber"</formula>
    </cfRule>
    <cfRule type="cellIs" dxfId="417" priority="417" stopIfTrue="1" operator="equal">
      <formula>"red"</formula>
    </cfRule>
  </conditionalFormatting>
  <conditionalFormatting sqref="Q19:Q22">
    <cfRule type="cellIs" dxfId="416" priority="412" stopIfTrue="1" operator="equal">
      <formula>"green"</formula>
    </cfRule>
    <cfRule type="cellIs" dxfId="415" priority="413" stopIfTrue="1" operator="equal">
      <formula>"amber"</formula>
    </cfRule>
    <cfRule type="cellIs" dxfId="414" priority="414" stopIfTrue="1" operator="equal">
      <formula>"red"</formula>
    </cfRule>
  </conditionalFormatting>
  <conditionalFormatting sqref="Q19:Q21">
    <cfRule type="cellIs" dxfId="413" priority="409" stopIfTrue="1" operator="equal">
      <formula>"green"</formula>
    </cfRule>
    <cfRule type="cellIs" dxfId="412" priority="410" stopIfTrue="1" operator="equal">
      <formula>"amber"</formula>
    </cfRule>
    <cfRule type="cellIs" dxfId="411" priority="411" stopIfTrue="1" operator="equal">
      <formula>"red"</formula>
    </cfRule>
  </conditionalFormatting>
  <conditionalFormatting sqref="Q19:Q21">
    <cfRule type="cellIs" dxfId="410" priority="406" stopIfTrue="1" operator="equal">
      <formula>"green"</formula>
    </cfRule>
    <cfRule type="cellIs" dxfId="409" priority="407" stopIfTrue="1" operator="equal">
      <formula>"amber"</formula>
    </cfRule>
    <cfRule type="cellIs" dxfId="408" priority="408" stopIfTrue="1" operator="equal">
      <formula>"red"</formula>
    </cfRule>
  </conditionalFormatting>
  <conditionalFormatting sqref="Q19:Q21">
    <cfRule type="cellIs" dxfId="407" priority="403" stopIfTrue="1" operator="equal">
      <formula>"green"</formula>
    </cfRule>
    <cfRule type="cellIs" dxfId="406" priority="404" stopIfTrue="1" operator="equal">
      <formula>"amber"</formula>
    </cfRule>
    <cfRule type="cellIs" dxfId="405" priority="405" stopIfTrue="1" operator="equal">
      <formula>"red"</formula>
    </cfRule>
  </conditionalFormatting>
  <conditionalFormatting sqref="K22">
    <cfRule type="cellIs" dxfId="404" priority="400" stopIfTrue="1" operator="equal">
      <formula>"green"</formula>
    </cfRule>
    <cfRule type="cellIs" dxfId="403" priority="401" stopIfTrue="1" operator="equal">
      <formula>"amber"</formula>
    </cfRule>
    <cfRule type="cellIs" dxfId="402" priority="402" stopIfTrue="1" operator="equal">
      <formula>"red"</formula>
    </cfRule>
  </conditionalFormatting>
  <conditionalFormatting sqref="N22">
    <cfRule type="cellIs" dxfId="401" priority="397" stopIfTrue="1" operator="equal">
      <formula>"green"</formula>
    </cfRule>
    <cfRule type="cellIs" dxfId="400" priority="398" stopIfTrue="1" operator="equal">
      <formula>"amber"</formula>
    </cfRule>
    <cfRule type="cellIs" dxfId="399" priority="399" stopIfTrue="1" operator="equal">
      <formula>"red"</formula>
    </cfRule>
  </conditionalFormatting>
  <conditionalFormatting sqref="Q22">
    <cfRule type="cellIs" dxfId="398" priority="394" stopIfTrue="1" operator="equal">
      <formula>"green"</formula>
    </cfRule>
    <cfRule type="cellIs" dxfId="397" priority="395" stopIfTrue="1" operator="equal">
      <formula>"amber"</formula>
    </cfRule>
    <cfRule type="cellIs" dxfId="396" priority="396" stopIfTrue="1" operator="equal">
      <formula>"red"</formula>
    </cfRule>
  </conditionalFormatting>
  <conditionalFormatting sqref="T22">
    <cfRule type="cellIs" dxfId="395" priority="391" stopIfTrue="1" operator="equal">
      <formula>"green"</formula>
    </cfRule>
    <cfRule type="cellIs" dxfId="394" priority="392" stopIfTrue="1" operator="equal">
      <formula>"amber"</formula>
    </cfRule>
    <cfRule type="cellIs" dxfId="393" priority="393" stopIfTrue="1" operator="equal">
      <formula>"red"</formula>
    </cfRule>
  </conditionalFormatting>
  <conditionalFormatting sqref="W22">
    <cfRule type="cellIs" dxfId="392" priority="388" stopIfTrue="1" operator="equal">
      <formula>"green"</formula>
    </cfRule>
    <cfRule type="cellIs" dxfId="391" priority="389" stopIfTrue="1" operator="equal">
      <formula>"amber"</formula>
    </cfRule>
    <cfRule type="cellIs" dxfId="390" priority="390" stopIfTrue="1" operator="equal">
      <formula>"red"</formula>
    </cfRule>
  </conditionalFormatting>
  <conditionalFormatting sqref="Z22">
    <cfRule type="cellIs" dxfId="389" priority="385" stopIfTrue="1" operator="equal">
      <formula>"green"</formula>
    </cfRule>
    <cfRule type="cellIs" dxfId="388" priority="386" stopIfTrue="1" operator="equal">
      <formula>"amber"</formula>
    </cfRule>
    <cfRule type="cellIs" dxfId="387" priority="387" stopIfTrue="1" operator="equal">
      <formula>"red"</formula>
    </cfRule>
  </conditionalFormatting>
  <conditionalFormatting sqref="AC22">
    <cfRule type="cellIs" dxfId="386" priority="382" stopIfTrue="1" operator="equal">
      <formula>"green"</formula>
    </cfRule>
    <cfRule type="cellIs" dxfId="385" priority="383" stopIfTrue="1" operator="equal">
      <formula>"amber"</formula>
    </cfRule>
    <cfRule type="cellIs" dxfId="384" priority="384" stopIfTrue="1" operator="equal">
      <formula>"red"</formula>
    </cfRule>
  </conditionalFormatting>
  <conditionalFormatting sqref="AC21">
    <cfRule type="cellIs" dxfId="383" priority="379" stopIfTrue="1" operator="equal">
      <formula>"green"</formula>
    </cfRule>
    <cfRule type="cellIs" dxfId="382" priority="380" stopIfTrue="1" operator="equal">
      <formula>"amber"</formula>
    </cfRule>
    <cfRule type="cellIs" dxfId="381" priority="381" stopIfTrue="1" operator="equal">
      <formula>"red"</formula>
    </cfRule>
  </conditionalFormatting>
  <conditionalFormatting sqref="AC21">
    <cfRule type="cellIs" dxfId="380" priority="376" stopIfTrue="1" operator="equal">
      <formula>"green"</formula>
    </cfRule>
    <cfRule type="cellIs" dxfId="379" priority="377" stopIfTrue="1" operator="equal">
      <formula>"amber"</formula>
    </cfRule>
    <cfRule type="cellIs" dxfId="378" priority="378" stopIfTrue="1" operator="equal">
      <formula>"red"</formula>
    </cfRule>
  </conditionalFormatting>
  <conditionalFormatting sqref="T21">
    <cfRule type="cellIs" dxfId="377" priority="373" stopIfTrue="1" operator="equal">
      <formula>"green"</formula>
    </cfRule>
    <cfRule type="cellIs" dxfId="376" priority="374" stopIfTrue="1" operator="equal">
      <formula>"amber"</formula>
    </cfRule>
    <cfRule type="cellIs" dxfId="375" priority="375" stopIfTrue="1" operator="equal">
      <formula>"red"</formula>
    </cfRule>
  </conditionalFormatting>
  <conditionalFormatting sqref="W21">
    <cfRule type="cellIs" dxfId="374" priority="370" stopIfTrue="1" operator="equal">
      <formula>"green"</formula>
    </cfRule>
    <cfRule type="cellIs" dxfId="373" priority="371" stopIfTrue="1" operator="equal">
      <formula>"amber"</formula>
    </cfRule>
    <cfRule type="cellIs" dxfId="372" priority="372" stopIfTrue="1" operator="equal">
      <formula>"red"</formula>
    </cfRule>
  </conditionalFormatting>
  <conditionalFormatting sqref="Z21">
    <cfRule type="cellIs" dxfId="371" priority="367" stopIfTrue="1" operator="equal">
      <formula>"green"</formula>
    </cfRule>
    <cfRule type="cellIs" dxfId="370" priority="368" stopIfTrue="1" operator="equal">
      <formula>"amber"</formula>
    </cfRule>
    <cfRule type="cellIs" dxfId="369" priority="369" stopIfTrue="1" operator="equal">
      <formula>"red"</formula>
    </cfRule>
  </conditionalFormatting>
  <conditionalFormatting sqref="AC21">
    <cfRule type="cellIs" dxfId="368" priority="364" stopIfTrue="1" operator="equal">
      <formula>"green"</formula>
    </cfRule>
    <cfRule type="cellIs" dxfId="367" priority="365" stopIfTrue="1" operator="equal">
      <formula>"amber"</formula>
    </cfRule>
    <cfRule type="cellIs" dxfId="366" priority="366" stopIfTrue="1" operator="equal">
      <formula>"red"</formula>
    </cfRule>
  </conditionalFormatting>
  <conditionalFormatting sqref="AC21">
    <cfRule type="cellIs" dxfId="365" priority="361" stopIfTrue="1" operator="equal">
      <formula>"green"</formula>
    </cfRule>
    <cfRule type="cellIs" dxfId="364" priority="362" stopIfTrue="1" operator="equal">
      <formula>"amber"</formula>
    </cfRule>
    <cfRule type="cellIs" dxfId="363" priority="363" stopIfTrue="1" operator="equal">
      <formula>"red"</formula>
    </cfRule>
  </conditionalFormatting>
  <conditionalFormatting sqref="AC21">
    <cfRule type="cellIs" dxfId="362" priority="358" stopIfTrue="1" operator="equal">
      <formula>"green"</formula>
    </cfRule>
    <cfRule type="cellIs" dxfId="361" priority="359" stopIfTrue="1" operator="equal">
      <formula>"amber"</formula>
    </cfRule>
    <cfRule type="cellIs" dxfId="360" priority="360" stopIfTrue="1" operator="equal">
      <formula>"red"</formula>
    </cfRule>
  </conditionalFormatting>
  <conditionalFormatting sqref="AC21">
    <cfRule type="cellIs" dxfId="359" priority="355" stopIfTrue="1" operator="equal">
      <formula>"green"</formula>
    </cfRule>
    <cfRule type="cellIs" dxfId="358" priority="356" stopIfTrue="1" operator="equal">
      <formula>"amber"</formula>
    </cfRule>
    <cfRule type="cellIs" dxfId="357" priority="357" stopIfTrue="1" operator="equal">
      <formula>"red"</formula>
    </cfRule>
  </conditionalFormatting>
  <conditionalFormatting sqref="K19">
    <cfRule type="cellIs" dxfId="356" priority="352" stopIfTrue="1" operator="equal">
      <formula>"green"</formula>
    </cfRule>
    <cfRule type="cellIs" dxfId="355" priority="353" stopIfTrue="1" operator="equal">
      <formula>"amber"</formula>
    </cfRule>
    <cfRule type="cellIs" dxfId="354" priority="354" stopIfTrue="1" operator="equal">
      <formula>"red"</formula>
    </cfRule>
  </conditionalFormatting>
  <conditionalFormatting sqref="N19">
    <cfRule type="cellIs" dxfId="353" priority="349" stopIfTrue="1" operator="equal">
      <formula>"green"</formula>
    </cfRule>
    <cfRule type="cellIs" dxfId="352" priority="350" stopIfTrue="1" operator="equal">
      <formula>"amber"</formula>
    </cfRule>
    <cfRule type="cellIs" dxfId="351" priority="351" stopIfTrue="1" operator="equal">
      <formula>"red"</formula>
    </cfRule>
  </conditionalFormatting>
  <conditionalFormatting sqref="Q19">
    <cfRule type="cellIs" dxfId="350" priority="346" stopIfTrue="1" operator="equal">
      <formula>"green"</formula>
    </cfRule>
    <cfRule type="cellIs" dxfId="349" priority="347" stopIfTrue="1" operator="equal">
      <formula>"amber"</formula>
    </cfRule>
    <cfRule type="cellIs" dxfId="348" priority="348" stopIfTrue="1" operator="equal">
      <formula>"red"</formula>
    </cfRule>
  </conditionalFormatting>
  <conditionalFormatting sqref="T19">
    <cfRule type="cellIs" dxfId="347" priority="343" stopIfTrue="1" operator="equal">
      <formula>"green"</formula>
    </cfRule>
    <cfRule type="cellIs" dxfId="346" priority="344" stopIfTrue="1" operator="equal">
      <formula>"amber"</formula>
    </cfRule>
    <cfRule type="cellIs" dxfId="345" priority="345" stopIfTrue="1" operator="equal">
      <formula>"red"</formula>
    </cfRule>
  </conditionalFormatting>
  <conditionalFormatting sqref="W19">
    <cfRule type="cellIs" dxfId="344" priority="340" stopIfTrue="1" operator="equal">
      <formula>"green"</formula>
    </cfRule>
    <cfRule type="cellIs" dxfId="343" priority="341" stopIfTrue="1" operator="equal">
      <formula>"amber"</formula>
    </cfRule>
    <cfRule type="cellIs" dxfId="342" priority="342" stopIfTrue="1" operator="equal">
      <formula>"red"</formula>
    </cfRule>
  </conditionalFormatting>
  <conditionalFormatting sqref="Z19">
    <cfRule type="cellIs" dxfId="341" priority="337" stopIfTrue="1" operator="equal">
      <formula>"green"</formula>
    </cfRule>
    <cfRule type="cellIs" dxfId="340" priority="338" stopIfTrue="1" operator="equal">
      <formula>"amber"</formula>
    </cfRule>
    <cfRule type="cellIs" dxfId="339" priority="339" stopIfTrue="1" operator="equal">
      <formula>"red"</formula>
    </cfRule>
  </conditionalFormatting>
  <conditionalFormatting sqref="AC19">
    <cfRule type="cellIs" dxfId="338" priority="334" stopIfTrue="1" operator="equal">
      <formula>"green"</formula>
    </cfRule>
    <cfRule type="cellIs" dxfId="337" priority="335" stopIfTrue="1" operator="equal">
      <formula>"amber"</formula>
    </cfRule>
    <cfRule type="cellIs" dxfId="336" priority="336" stopIfTrue="1" operator="equal">
      <formula>"red"</formula>
    </cfRule>
  </conditionalFormatting>
  <conditionalFormatting sqref="R19:S20">
    <cfRule type="cellIs" dxfId="335" priority="331" stopIfTrue="1" operator="equal">
      <formula>"GREEN"</formula>
    </cfRule>
    <cfRule type="cellIs" dxfId="334" priority="332" stopIfTrue="1" operator="equal">
      <formula>"AMBER"</formula>
    </cfRule>
    <cfRule type="cellIs" dxfId="333" priority="333" stopIfTrue="1" operator="equal">
      <formula>"RED"</formula>
    </cfRule>
  </conditionalFormatting>
  <conditionalFormatting sqref="K21">
    <cfRule type="cellIs" dxfId="332" priority="328" stopIfTrue="1" operator="equal">
      <formula>"green"</formula>
    </cfRule>
    <cfRule type="cellIs" dxfId="331" priority="329" stopIfTrue="1" operator="equal">
      <formula>"amber"</formula>
    </cfRule>
    <cfRule type="cellIs" dxfId="330" priority="330" stopIfTrue="1" operator="equal">
      <formula>"red"</formula>
    </cfRule>
  </conditionalFormatting>
  <conditionalFormatting sqref="N21">
    <cfRule type="cellIs" dxfId="329" priority="325" stopIfTrue="1" operator="equal">
      <formula>"GREEN"</formula>
    </cfRule>
    <cfRule type="cellIs" dxfId="328" priority="326" stopIfTrue="1" operator="equal">
      <formula>"AMBER"</formula>
    </cfRule>
    <cfRule type="cellIs" dxfId="327" priority="327" stopIfTrue="1" operator="equal">
      <formula>"RED"</formula>
    </cfRule>
  </conditionalFormatting>
  <conditionalFormatting sqref="N21">
    <cfRule type="cellIs" dxfId="326" priority="322" stopIfTrue="1" operator="equal">
      <formula>"green"</formula>
    </cfRule>
    <cfRule type="cellIs" dxfId="325" priority="323" stopIfTrue="1" operator="equal">
      <formula>"amber"</formula>
    </cfRule>
    <cfRule type="cellIs" dxfId="324" priority="324" stopIfTrue="1" operator="equal">
      <formula>"red"</formula>
    </cfRule>
  </conditionalFormatting>
  <conditionalFormatting sqref="N21">
    <cfRule type="cellIs" dxfId="323" priority="319" stopIfTrue="1" operator="equal">
      <formula>"GREEN"</formula>
    </cfRule>
    <cfRule type="cellIs" dxfId="322" priority="320" stopIfTrue="1" operator="equal">
      <formula>"AMBER"</formula>
    </cfRule>
    <cfRule type="cellIs" dxfId="321" priority="321" stopIfTrue="1" operator="equal">
      <formula>"RED"</formula>
    </cfRule>
  </conditionalFormatting>
  <conditionalFormatting sqref="N21">
    <cfRule type="cellIs" dxfId="320" priority="316" stopIfTrue="1" operator="equal">
      <formula>"green"</formula>
    </cfRule>
    <cfRule type="cellIs" dxfId="319" priority="317" stopIfTrue="1" operator="equal">
      <formula>"amber"</formula>
    </cfRule>
    <cfRule type="cellIs" dxfId="318" priority="318" stopIfTrue="1" operator="equal">
      <formula>"red"</formula>
    </cfRule>
  </conditionalFormatting>
  <conditionalFormatting sqref="N21">
    <cfRule type="cellIs" dxfId="317" priority="313" stopIfTrue="1" operator="equal">
      <formula>"green"</formula>
    </cfRule>
    <cfRule type="cellIs" dxfId="316" priority="314" stopIfTrue="1" operator="equal">
      <formula>"amber"</formula>
    </cfRule>
    <cfRule type="cellIs" dxfId="315" priority="315" stopIfTrue="1" operator="equal">
      <formula>"red"</formula>
    </cfRule>
  </conditionalFormatting>
  <conditionalFormatting sqref="K16">
    <cfRule type="cellIs" dxfId="314" priority="310" stopIfTrue="1" operator="equal">
      <formula>"green"</formula>
    </cfRule>
    <cfRule type="cellIs" dxfId="313" priority="311" stopIfTrue="1" operator="equal">
      <formula>"amber"</formula>
    </cfRule>
    <cfRule type="cellIs" dxfId="312" priority="312" stopIfTrue="1" operator="equal">
      <formula>"red"</formula>
    </cfRule>
  </conditionalFormatting>
  <conditionalFormatting sqref="N16">
    <cfRule type="cellIs" dxfId="311" priority="307" stopIfTrue="1" operator="equal">
      <formula>"green"</formula>
    </cfRule>
    <cfRule type="cellIs" dxfId="310" priority="308" stopIfTrue="1" operator="equal">
      <formula>"amber"</formula>
    </cfRule>
    <cfRule type="cellIs" dxfId="309" priority="309" stopIfTrue="1" operator="equal">
      <formula>"red"</formula>
    </cfRule>
  </conditionalFormatting>
  <conditionalFormatting sqref="N16">
    <cfRule type="cellIs" dxfId="308" priority="304" stopIfTrue="1" operator="equal">
      <formula>"green"</formula>
    </cfRule>
    <cfRule type="cellIs" dxfId="307" priority="305" stopIfTrue="1" operator="equal">
      <formula>"amber"</formula>
    </cfRule>
    <cfRule type="cellIs" dxfId="306" priority="306" stopIfTrue="1" operator="equal">
      <formula>"red"</formula>
    </cfRule>
  </conditionalFormatting>
  <conditionalFormatting sqref="AC16">
    <cfRule type="cellIs" dxfId="305" priority="301" stopIfTrue="1" operator="equal">
      <formula>"green"</formula>
    </cfRule>
    <cfRule type="cellIs" dxfId="304" priority="302" stopIfTrue="1" operator="equal">
      <formula>"amber"</formula>
    </cfRule>
    <cfRule type="cellIs" dxfId="303" priority="303" stopIfTrue="1" operator="equal">
      <formula>"red"</formula>
    </cfRule>
  </conditionalFormatting>
  <conditionalFormatting sqref="AC16">
    <cfRule type="cellIs" dxfId="302" priority="298" stopIfTrue="1" operator="equal">
      <formula>"green"</formula>
    </cfRule>
    <cfRule type="cellIs" dxfId="301" priority="299" stopIfTrue="1" operator="equal">
      <formula>"amber"</formula>
    </cfRule>
    <cfRule type="cellIs" dxfId="300" priority="300" stopIfTrue="1" operator="equal">
      <formula>"red"</formula>
    </cfRule>
  </conditionalFormatting>
  <conditionalFormatting sqref="T16">
    <cfRule type="cellIs" dxfId="299" priority="295" stopIfTrue="1" operator="equal">
      <formula>"green"</formula>
    </cfRule>
    <cfRule type="cellIs" dxfId="298" priority="296" stopIfTrue="1" operator="equal">
      <formula>"amber"</formula>
    </cfRule>
    <cfRule type="cellIs" dxfId="297" priority="297" stopIfTrue="1" operator="equal">
      <formula>"red"</formula>
    </cfRule>
  </conditionalFormatting>
  <conditionalFormatting sqref="W16">
    <cfRule type="cellIs" dxfId="296" priority="292" stopIfTrue="1" operator="equal">
      <formula>"green"</formula>
    </cfRule>
    <cfRule type="cellIs" dxfId="295" priority="293" stopIfTrue="1" operator="equal">
      <formula>"amber"</formula>
    </cfRule>
    <cfRule type="cellIs" dxfId="294" priority="294" stopIfTrue="1" operator="equal">
      <formula>"red"</formula>
    </cfRule>
  </conditionalFormatting>
  <conditionalFormatting sqref="Z16">
    <cfRule type="cellIs" dxfId="293" priority="289" stopIfTrue="1" operator="equal">
      <formula>"green"</formula>
    </cfRule>
    <cfRule type="cellIs" dxfId="292" priority="290" stopIfTrue="1" operator="equal">
      <formula>"amber"</formula>
    </cfRule>
    <cfRule type="cellIs" dxfId="291" priority="291" stopIfTrue="1" operator="equal">
      <formula>"red"</formula>
    </cfRule>
  </conditionalFormatting>
  <conditionalFormatting sqref="AC16">
    <cfRule type="cellIs" dxfId="290" priority="286" stopIfTrue="1" operator="equal">
      <formula>"green"</formula>
    </cfRule>
    <cfRule type="cellIs" dxfId="289" priority="287" stopIfTrue="1" operator="equal">
      <formula>"amber"</formula>
    </cfRule>
    <cfRule type="cellIs" dxfId="288" priority="288" stopIfTrue="1" operator="equal">
      <formula>"red"</formula>
    </cfRule>
  </conditionalFormatting>
  <conditionalFormatting sqref="AC16">
    <cfRule type="cellIs" dxfId="287" priority="283" stopIfTrue="1" operator="equal">
      <formula>"green"</formula>
    </cfRule>
    <cfRule type="cellIs" dxfId="286" priority="284" stopIfTrue="1" operator="equal">
      <formula>"amber"</formula>
    </cfRule>
    <cfRule type="cellIs" dxfId="285" priority="285" stopIfTrue="1" operator="equal">
      <formula>"red"</formula>
    </cfRule>
  </conditionalFormatting>
  <conditionalFormatting sqref="AC16">
    <cfRule type="cellIs" dxfId="284" priority="280" stopIfTrue="1" operator="equal">
      <formula>"green"</formula>
    </cfRule>
    <cfRule type="cellIs" dxfId="283" priority="281" stopIfTrue="1" operator="equal">
      <formula>"amber"</formula>
    </cfRule>
    <cfRule type="cellIs" dxfId="282" priority="282" stopIfTrue="1" operator="equal">
      <formula>"red"</formula>
    </cfRule>
  </conditionalFormatting>
  <conditionalFormatting sqref="AC16">
    <cfRule type="cellIs" dxfId="281" priority="277" stopIfTrue="1" operator="equal">
      <formula>"green"</formula>
    </cfRule>
    <cfRule type="cellIs" dxfId="280" priority="278" stopIfTrue="1" operator="equal">
      <formula>"amber"</formula>
    </cfRule>
    <cfRule type="cellIs" dxfId="279" priority="279" stopIfTrue="1" operator="equal">
      <formula>"red"</formula>
    </cfRule>
  </conditionalFormatting>
  <conditionalFormatting sqref="W16">
    <cfRule type="cellIs" dxfId="278" priority="274" stopIfTrue="1" operator="equal">
      <formula>"green"</formula>
    </cfRule>
    <cfRule type="cellIs" dxfId="277" priority="275" stopIfTrue="1" operator="equal">
      <formula>"amber"</formula>
    </cfRule>
    <cfRule type="cellIs" dxfId="276" priority="276" stopIfTrue="1" operator="equal">
      <formula>"red"</formula>
    </cfRule>
  </conditionalFormatting>
  <conditionalFormatting sqref="Z16">
    <cfRule type="cellIs" dxfId="275" priority="271" stopIfTrue="1" operator="equal">
      <formula>"green"</formula>
    </cfRule>
    <cfRule type="cellIs" dxfId="274" priority="272" stopIfTrue="1" operator="equal">
      <formula>"amber"</formula>
    </cfRule>
    <cfRule type="cellIs" dxfId="273" priority="273" stopIfTrue="1" operator="equal">
      <formula>"red"</formula>
    </cfRule>
  </conditionalFormatting>
  <conditionalFormatting sqref="Z16">
    <cfRule type="cellIs" dxfId="272" priority="268" stopIfTrue="1" operator="equal">
      <formula>"green"</formula>
    </cfRule>
    <cfRule type="cellIs" dxfId="271" priority="269" stopIfTrue="1" operator="equal">
      <formula>"amber"</formula>
    </cfRule>
    <cfRule type="cellIs" dxfId="270" priority="270" stopIfTrue="1" operator="equal">
      <formula>"red"</formula>
    </cfRule>
  </conditionalFormatting>
  <conditionalFormatting sqref="W21">
    <cfRule type="cellIs" dxfId="269" priority="265" stopIfTrue="1" operator="equal">
      <formula>"GREEN"</formula>
    </cfRule>
    <cfRule type="cellIs" dxfId="268" priority="266" stopIfTrue="1" operator="equal">
      <formula>"AMBER"</formula>
    </cfRule>
    <cfRule type="cellIs" dxfId="267" priority="267" stopIfTrue="1" operator="equal">
      <formula>"RED"</formula>
    </cfRule>
  </conditionalFormatting>
  <conditionalFormatting sqref="W21">
    <cfRule type="cellIs" dxfId="266" priority="262" stopIfTrue="1" operator="equal">
      <formula>"green"</formula>
    </cfRule>
    <cfRule type="cellIs" dxfId="265" priority="263" stopIfTrue="1" operator="equal">
      <formula>"amber"</formula>
    </cfRule>
    <cfRule type="cellIs" dxfId="264" priority="264" stopIfTrue="1" operator="equal">
      <formula>"red"</formula>
    </cfRule>
  </conditionalFormatting>
  <conditionalFormatting sqref="W21">
    <cfRule type="cellIs" dxfId="263" priority="259" stopIfTrue="1" operator="equal">
      <formula>"GREEN"</formula>
    </cfRule>
    <cfRule type="cellIs" dxfId="262" priority="260" stopIfTrue="1" operator="equal">
      <formula>"AMBER"</formula>
    </cfRule>
    <cfRule type="cellIs" dxfId="261" priority="261" stopIfTrue="1" operator="equal">
      <formula>"RED"</formula>
    </cfRule>
  </conditionalFormatting>
  <conditionalFormatting sqref="AC21">
    <cfRule type="cellIs" dxfId="260" priority="256" stopIfTrue="1" operator="equal">
      <formula>"green"</formula>
    </cfRule>
    <cfRule type="cellIs" dxfId="259" priority="257" stopIfTrue="1" operator="equal">
      <formula>"amber"</formula>
    </cfRule>
    <cfRule type="cellIs" dxfId="258" priority="258" stopIfTrue="1" operator="equal">
      <formula>"red"</formula>
    </cfRule>
  </conditionalFormatting>
  <conditionalFormatting sqref="AC21">
    <cfRule type="cellIs" dxfId="257" priority="253" stopIfTrue="1" operator="equal">
      <formula>"green"</formula>
    </cfRule>
    <cfRule type="cellIs" dxfId="256" priority="254" stopIfTrue="1" operator="equal">
      <formula>"amber"</formula>
    </cfRule>
    <cfRule type="cellIs" dxfId="255" priority="255" stopIfTrue="1" operator="equal">
      <formula>"red"</formula>
    </cfRule>
  </conditionalFormatting>
  <conditionalFormatting sqref="T21">
    <cfRule type="cellIs" dxfId="254" priority="250" stopIfTrue="1" operator="equal">
      <formula>"green"</formula>
    </cfRule>
    <cfRule type="cellIs" dxfId="253" priority="251" stopIfTrue="1" operator="equal">
      <formula>"amber"</formula>
    </cfRule>
    <cfRule type="cellIs" dxfId="252" priority="252" stopIfTrue="1" operator="equal">
      <formula>"red"</formula>
    </cfRule>
  </conditionalFormatting>
  <conditionalFormatting sqref="W21">
    <cfRule type="cellIs" dxfId="251" priority="247" stopIfTrue="1" operator="equal">
      <formula>"green"</formula>
    </cfRule>
    <cfRule type="cellIs" dxfId="250" priority="248" stopIfTrue="1" operator="equal">
      <formula>"amber"</formula>
    </cfRule>
    <cfRule type="cellIs" dxfId="249" priority="249" stopIfTrue="1" operator="equal">
      <formula>"red"</formula>
    </cfRule>
  </conditionalFormatting>
  <conditionalFormatting sqref="Z21">
    <cfRule type="cellIs" dxfId="248" priority="244" stopIfTrue="1" operator="equal">
      <formula>"green"</formula>
    </cfRule>
    <cfRule type="cellIs" dxfId="247" priority="245" stopIfTrue="1" operator="equal">
      <formula>"amber"</formula>
    </cfRule>
    <cfRule type="cellIs" dxfId="246" priority="246" stopIfTrue="1" operator="equal">
      <formula>"red"</formula>
    </cfRule>
  </conditionalFormatting>
  <conditionalFormatting sqref="AC21">
    <cfRule type="cellIs" dxfId="245" priority="241" stopIfTrue="1" operator="equal">
      <formula>"green"</formula>
    </cfRule>
    <cfRule type="cellIs" dxfId="244" priority="242" stopIfTrue="1" operator="equal">
      <formula>"amber"</formula>
    </cfRule>
    <cfRule type="cellIs" dxfId="243" priority="243" stopIfTrue="1" operator="equal">
      <formula>"red"</formula>
    </cfRule>
  </conditionalFormatting>
  <conditionalFormatting sqref="AC21">
    <cfRule type="cellIs" dxfId="242" priority="238" stopIfTrue="1" operator="equal">
      <formula>"green"</formula>
    </cfRule>
    <cfRule type="cellIs" dxfId="241" priority="239" stopIfTrue="1" operator="equal">
      <formula>"amber"</formula>
    </cfRule>
    <cfRule type="cellIs" dxfId="240" priority="240" stopIfTrue="1" operator="equal">
      <formula>"red"</formula>
    </cfRule>
  </conditionalFormatting>
  <conditionalFormatting sqref="AC21">
    <cfRule type="cellIs" dxfId="239" priority="235" stopIfTrue="1" operator="equal">
      <formula>"green"</formula>
    </cfRule>
    <cfRule type="cellIs" dxfId="238" priority="236" stopIfTrue="1" operator="equal">
      <formula>"amber"</formula>
    </cfRule>
    <cfRule type="cellIs" dxfId="237" priority="237" stopIfTrue="1" operator="equal">
      <formula>"red"</formula>
    </cfRule>
  </conditionalFormatting>
  <conditionalFormatting sqref="AC21">
    <cfRule type="cellIs" dxfId="236" priority="232" stopIfTrue="1" operator="equal">
      <formula>"green"</formula>
    </cfRule>
    <cfRule type="cellIs" dxfId="235" priority="233" stopIfTrue="1" operator="equal">
      <formula>"amber"</formula>
    </cfRule>
    <cfRule type="cellIs" dxfId="234" priority="234" stopIfTrue="1" operator="equal">
      <formula>"red"</formula>
    </cfRule>
  </conditionalFormatting>
  <conditionalFormatting sqref="W21">
    <cfRule type="cellIs" dxfId="233" priority="229" stopIfTrue="1" operator="equal">
      <formula>"green"</formula>
    </cfRule>
    <cfRule type="cellIs" dxfId="232" priority="230" stopIfTrue="1" operator="equal">
      <formula>"amber"</formula>
    </cfRule>
    <cfRule type="cellIs" dxfId="231" priority="231" stopIfTrue="1" operator="equal">
      <formula>"red"</formula>
    </cfRule>
  </conditionalFormatting>
  <conditionalFormatting sqref="Z21">
    <cfRule type="cellIs" dxfId="230" priority="226" stopIfTrue="1" operator="equal">
      <formula>"GREEN"</formula>
    </cfRule>
    <cfRule type="cellIs" dxfId="229" priority="227" stopIfTrue="1" operator="equal">
      <formula>"AMBER"</formula>
    </cfRule>
    <cfRule type="cellIs" dxfId="228" priority="228" stopIfTrue="1" operator="equal">
      <formula>"RED"</formula>
    </cfRule>
  </conditionalFormatting>
  <conditionalFormatting sqref="Z21">
    <cfRule type="cellIs" dxfId="227" priority="223" stopIfTrue="1" operator="equal">
      <formula>"green"</formula>
    </cfRule>
    <cfRule type="cellIs" dxfId="226" priority="224" stopIfTrue="1" operator="equal">
      <formula>"amber"</formula>
    </cfRule>
    <cfRule type="cellIs" dxfId="225" priority="225" stopIfTrue="1" operator="equal">
      <formula>"red"</formula>
    </cfRule>
  </conditionalFormatting>
  <conditionalFormatting sqref="Z21">
    <cfRule type="cellIs" dxfId="224" priority="220" stopIfTrue="1" operator="equal">
      <formula>"GREEN"</formula>
    </cfRule>
    <cfRule type="cellIs" dxfId="223" priority="221" stopIfTrue="1" operator="equal">
      <formula>"AMBER"</formula>
    </cfRule>
    <cfRule type="cellIs" dxfId="222" priority="222" stopIfTrue="1" operator="equal">
      <formula>"RED"</formula>
    </cfRule>
  </conditionalFormatting>
  <conditionalFormatting sqref="Z21">
    <cfRule type="cellIs" dxfId="221" priority="217" stopIfTrue="1" operator="equal">
      <formula>"green"</formula>
    </cfRule>
    <cfRule type="cellIs" dxfId="220" priority="218" stopIfTrue="1" operator="equal">
      <formula>"amber"</formula>
    </cfRule>
    <cfRule type="cellIs" dxfId="219" priority="219" stopIfTrue="1" operator="equal">
      <formula>"red"</formula>
    </cfRule>
  </conditionalFormatting>
  <conditionalFormatting sqref="Z21">
    <cfRule type="cellIs" dxfId="218" priority="214" stopIfTrue="1" operator="equal">
      <formula>"green"</formula>
    </cfRule>
    <cfRule type="cellIs" dxfId="217" priority="215" stopIfTrue="1" operator="equal">
      <formula>"amber"</formula>
    </cfRule>
    <cfRule type="cellIs" dxfId="216" priority="216" stopIfTrue="1" operator="equal">
      <formula>"red"</formula>
    </cfRule>
  </conditionalFormatting>
  <conditionalFormatting sqref="T14:T15">
    <cfRule type="cellIs" dxfId="215" priority="211" stopIfTrue="1" operator="equal">
      <formula>"green"</formula>
    </cfRule>
    <cfRule type="cellIs" dxfId="214" priority="212" stopIfTrue="1" operator="equal">
      <formula>"amber"</formula>
    </cfRule>
    <cfRule type="cellIs" dxfId="213" priority="213" stopIfTrue="1" operator="equal">
      <formula>"red"</formula>
    </cfRule>
  </conditionalFormatting>
  <conditionalFormatting sqref="T14">
    <cfRule type="cellIs" dxfId="212" priority="208" stopIfTrue="1" operator="equal">
      <formula>"green"</formula>
    </cfRule>
    <cfRule type="cellIs" dxfId="211" priority="209" stopIfTrue="1" operator="equal">
      <formula>"amber"</formula>
    </cfRule>
    <cfRule type="cellIs" dxfId="210" priority="210" stopIfTrue="1" operator="equal">
      <formula>"red"</formula>
    </cfRule>
  </conditionalFormatting>
  <conditionalFormatting sqref="T19:T20">
    <cfRule type="cellIs" dxfId="209" priority="205" stopIfTrue="1" operator="equal">
      <formula>"GREEN"</formula>
    </cfRule>
    <cfRule type="cellIs" dxfId="208" priority="206" stopIfTrue="1" operator="equal">
      <formula>"AMBER"</formula>
    </cfRule>
    <cfRule type="cellIs" dxfId="207" priority="207" stopIfTrue="1" operator="equal">
      <formula>"RED"</formula>
    </cfRule>
  </conditionalFormatting>
  <conditionalFormatting sqref="T19:T20">
    <cfRule type="cellIs" dxfId="206" priority="202" stopIfTrue="1" operator="equal">
      <formula>"green"</formula>
    </cfRule>
    <cfRule type="cellIs" dxfId="205" priority="203" stopIfTrue="1" operator="equal">
      <formula>"amber"</formula>
    </cfRule>
    <cfRule type="cellIs" dxfId="204" priority="204" stopIfTrue="1" operator="equal">
      <formula>"red"</formula>
    </cfRule>
  </conditionalFormatting>
  <conditionalFormatting sqref="T19:T20">
    <cfRule type="cellIs" dxfId="203" priority="199" stopIfTrue="1" operator="equal">
      <formula>"GREEN"</formula>
    </cfRule>
    <cfRule type="cellIs" dxfId="202" priority="200" stopIfTrue="1" operator="equal">
      <formula>"AMBER"</formula>
    </cfRule>
    <cfRule type="cellIs" dxfId="201" priority="201" stopIfTrue="1" operator="equal">
      <formula>"RED"</formula>
    </cfRule>
  </conditionalFormatting>
  <conditionalFormatting sqref="T19:T20">
    <cfRule type="cellIs" dxfId="200" priority="196" stopIfTrue="1" operator="equal">
      <formula>"green"</formula>
    </cfRule>
    <cfRule type="cellIs" dxfId="199" priority="197" stopIfTrue="1" operator="equal">
      <formula>"amber"</formula>
    </cfRule>
    <cfRule type="cellIs" dxfId="198" priority="198" stopIfTrue="1" operator="equal">
      <formula>"red"</formula>
    </cfRule>
  </conditionalFormatting>
  <conditionalFormatting sqref="T19">
    <cfRule type="cellIs" dxfId="197" priority="193" stopIfTrue="1" operator="equal">
      <formula>"green"</formula>
    </cfRule>
    <cfRule type="cellIs" dxfId="196" priority="194" stopIfTrue="1" operator="equal">
      <formula>"amber"</formula>
    </cfRule>
    <cfRule type="cellIs" dxfId="195" priority="195" stopIfTrue="1" operator="equal">
      <formula>"red"</formula>
    </cfRule>
  </conditionalFormatting>
  <conditionalFormatting sqref="T14">
    <cfRule type="cellIs" dxfId="194" priority="190" stopIfTrue="1" operator="equal">
      <formula>"green"</formula>
    </cfRule>
    <cfRule type="cellIs" dxfId="193" priority="191" stopIfTrue="1" operator="equal">
      <formula>"amber"</formula>
    </cfRule>
    <cfRule type="cellIs" dxfId="192" priority="192" stopIfTrue="1" operator="equal">
      <formula>"red"</formula>
    </cfRule>
  </conditionalFormatting>
  <conditionalFormatting sqref="T14">
    <cfRule type="cellIs" dxfId="191" priority="187" stopIfTrue="1" operator="equal">
      <formula>"green"</formula>
    </cfRule>
    <cfRule type="cellIs" dxfId="190" priority="188" stopIfTrue="1" operator="equal">
      <formula>"amber"</formula>
    </cfRule>
    <cfRule type="cellIs" dxfId="189" priority="189" stopIfTrue="1" operator="equal">
      <formula>"red"</formula>
    </cfRule>
  </conditionalFormatting>
  <conditionalFormatting sqref="T14">
    <cfRule type="cellIs" dxfId="188" priority="184" stopIfTrue="1" operator="equal">
      <formula>"green"</formula>
    </cfRule>
    <cfRule type="cellIs" dxfId="187" priority="185" stopIfTrue="1" operator="equal">
      <formula>"amber"</formula>
    </cfRule>
    <cfRule type="cellIs" dxfId="186" priority="186" stopIfTrue="1" operator="equal">
      <formula>"red"</formula>
    </cfRule>
  </conditionalFormatting>
  <conditionalFormatting sqref="T14">
    <cfRule type="cellIs" dxfId="185" priority="181" stopIfTrue="1" operator="equal">
      <formula>"green"</formula>
    </cfRule>
    <cfRule type="cellIs" dxfId="184" priority="182" stopIfTrue="1" operator="equal">
      <formula>"amber"</formula>
    </cfRule>
    <cfRule type="cellIs" dxfId="183" priority="183" stopIfTrue="1" operator="equal">
      <formula>"red"</formula>
    </cfRule>
  </conditionalFormatting>
  <conditionalFormatting sqref="T14">
    <cfRule type="cellIs" dxfId="182" priority="178" stopIfTrue="1" operator="equal">
      <formula>"green"</formula>
    </cfRule>
    <cfRule type="cellIs" dxfId="181" priority="179" stopIfTrue="1" operator="equal">
      <formula>"amber"</formula>
    </cfRule>
    <cfRule type="cellIs" dxfId="180" priority="180" stopIfTrue="1" operator="equal">
      <formula>"red"</formula>
    </cfRule>
  </conditionalFormatting>
  <conditionalFormatting sqref="T14">
    <cfRule type="cellIs" dxfId="179" priority="175" stopIfTrue="1" operator="equal">
      <formula>"green"</formula>
    </cfRule>
    <cfRule type="cellIs" dxfId="178" priority="176" stopIfTrue="1" operator="equal">
      <formula>"amber"</formula>
    </cfRule>
    <cfRule type="cellIs" dxfId="177" priority="177" stopIfTrue="1" operator="equal">
      <formula>"red"</formula>
    </cfRule>
  </conditionalFormatting>
  <conditionalFormatting sqref="T14">
    <cfRule type="cellIs" dxfId="176" priority="172" stopIfTrue="1" operator="equal">
      <formula>"green"</formula>
    </cfRule>
    <cfRule type="cellIs" dxfId="175" priority="173" stopIfTrue="1" operator="equal">
      <formula>"amber"</formula>
    </cfRule>
    <cfRule type="cellIs" dxfId="174" priority="174" stopIfTrue="1" operator="equal">
      <formula>"red"</formula>
    </cfRule>
  </conditionalFormatting>
  <conditionalFormatting sqref="T19">
    <cfRule type="cellIs" dxfId="173" priority="169" stopIfTrue="1" operator="equal">
      <formula>"green"</formula>
    </cfRule>
    <cfRule type="cellIs" dxfId="172" priority="170" stopIfTrue="1" operator="equal">
      <formula>"amber"</formula>
    </cfRule>
    <cfRule type="cellIs" dxfId="171" priority="171" stopIfTrue="1" operator="equal">
      <formula>"red"</formula>
    </cfRule>
  </conditionalFormatting>
  <conditionalFormatting sqref="T19">
    <cfRule type="cellIs" dxfId="170" priority="166" stopIfTrue="1" operator="equal">
      <formula>"green"</formula>
    </cfRule>
    <cfRule type="cellIs" dxfId="169" priority="167" stopIfTrue="1" operator="equal">
      <formula>"amber"</formula>
    </cfRule>
    <cfRule type="cellIs" dxfId="168" priority="168" stopIfTrue="1" operator="equal">
      <formula>"red"</formula>
    </cfRule>
  </conditionalFormatting>
  <conditionalFormatting sqref="T19">
    <cfRule type="cellIs" dxfId="167" priority="163" stopIfTrue="1" operator="equal">
      <formula>"green"</formula>
    </cfRule>
    <cfRule type="cellIs" dxfId="166" priority="164" stopIfTrue="1" operator="equal">
      <formula>"amber"</formula>
    </cfRule>
    <cfRule type="cellIs" dxfId="165" priority="165" stopIfTrue="1" operator="equal">
      <formula>"red"</formula>
    </cfRule>
  </conditionalFormatting>
  <conditionalFormatting sqref="T19">
    <cfRule type="cellIs" dxfId="164" priority="160" stopIfTrue="1" operator="equal">
      <formula>"green"</formula>
    </cfRule>
    <cfRule type="cellIs" dxfId="163" priority="161" stopIfTrue="1" operator="equal">
      <formula>"amber"</formula>
    </cfRule>
    <cfRule type="cellIs" dxfId="162" priority="162" stopIfTrue="1" operator="equal">
      <formula>"red"</formula>
    </cfRule>
  </conditionalFormatting>
  <conditionalFormatting sqref="T19">
    <cfRule type="cellIs" dxfId="161" priority="157" stopIfTrue="1" operator="equal">
      <formula>"green"</formula>
    </cfRule>
    <cfRule type="cellIs" dxfId="160" priority="158" stopIfTrue="1" operator="equal">
      <formula>"amber"</formula>
    </cfRule>
    <cfRule type="cellIs" dxfId="159" priority="159" stopIfTrue="1" operator="equal">
      <formula>"red"</formula>
    </cfRule>
  </conditionalFormatting>
  <conditionalFormatting sqref="T19">
    <cfRule type="cellIs" dxfId="158" priority="154" stopIfTrue="1" operator="equal">
      <formula>"green"</formula>
    </cfRule>
    <cfRule type="cellIs" dxfId="157" priority="155" stopIfTrue="1" operator="equal">
      <formula>"amber"</formula>
    </cfRule>
    <cfRule type="cellIs" dxfId="156" priority="156" stopIfTrue="1" operator="equal">
      <formula>"red"</formula>
    </cfRule>
  </conditionalFormatting>
  <conditionalFormatting sqref="T19">
    <cfRule type="cellIs" dxfId="155" priority="151" stopIfTrue="1" operator="equal">
      <formula>"green"</formula>
    </cfRule>
    <cfRule type="cellIs" dxfId="154" priority="152" stopIfTrue="1" operator="equal">
      <formula>"amber"</formula>
    </cfRule>
    <cfRule type="cellIs" dxfId="153" priority="153" stopIfTrue="1" operator="equal">
      <formula>"red"</formula>
    </cfRule>
  </conditionalFormatting>
  <conditionalFormatting sqref="W16">
    <cfRule type="cellIs" dxfId="152" priority="148" stopIfTrue="1" operator="equal">
      <formula>"green"</formula>
    </cfRule>
    <cfRule type="cellIs" dxfId="151" priority="149" stopIfTrue="1" operator="equal">
      <formula>"amber"</formula>
    </cfRule>
    <cfRule type="cellIs" dxfId="150" priority="150" stopIfTrue="1" operator="equal">
      <formula>"red"</formula>
    </cfRule>
  </conditionalFormatting>
  <conditionalFormatting sqref="W16">
    <cfRule type="cellIs" dxfId="149" priority="145" stopIfTrue="1" operator="equal">
      <formula>"green"</formula>
    </cfRule>
    <cfRule type="cellIs" dxfId="148" priority="146" stopIfTrue="1" operator="equal">
      <formula>"amber"</formula>
    </cfRule>
    <cfRule type="cellIs" dxfId="147" priority="147" stopIfTrue="1" operator="equal">
      <formula>"red"</formula>
    </cfRule>
  </conditionalFormatting>
  <conditionalFormatting sqref="W16">
    <cfRule type="cellIs" dxfId="146" priority="142" stopIfTrue="1" operator="equal">
      <formula>"green"</formula>
    </cfRule>
    <cfRule type="cellIs" dxfId="145" priority="143" stopIfTrue="1" operator="equal">
      <formula>"amber"</formula>
    </cfRule>
    <cfRule type="cellIs" dxfId="144" priority="144" stopIfTrue="1" operator="equal">
      <formula>"red"</formula>
    </cfRule>
  </conditionalFormatting>
  <conditionalFormatting sqref="Z16">
    <cfRule type="cellIs" dxfId="143" priority="139" stopIfTrue="1" operator="equal">
      <formula>"green"</formula>
    </cfRule>
    <cfRule type="cellIs" dxfId="142" priority="140" stopIfTrue="1" operator="equal">
      <formula>"amber"</formula>
    </cfRule>
    <cfRule type="cellIs" dxfId="141" priority="141" stopIfTrue="1" operator="equal">
      <formula>"red"</formula>
    </cfRule>
  </conditionalFormatting>
  <conditionalFormatting sqref="Z16">
    <cfRule type="cellIs" dxfId="140" priority="136" stopIfTrue="1" operator="equal">
      <formula>"green"</formula>
    </cfRule>
    <cfRule type="cellIs" dxfId="139" priority="137" stopIfTrue="1" operator="equal">
      <formula>"amber"</formula>
    </cfRule>
    <cfRule type="cellIs" dxfId="138" priority="138" stopIfTrue="1" operator="equal">
      <formula>"red"</formula>
    </cfRule>
  </conditionalFormatting>
  <conditionalFormatting sqref="Z16">
    <cfRule type="cellIs" dxfId="137" priority="133" stopIfTrue="1" operator="equal">
      <formula>"green"</formula>
    </cfRule>
    <cfRule type="cellIs" dxfId="136" priority="134" stopIfTrue="1" operator="equal">
      <formula>"amber"</formula>
    </cfRule>
    <cfRule type="cellIs" dxfId="135" priority="135" stopIfTrue="1" operator="equal">
      <formula>"red"</formula>
    </cfRule>
  </conditionalFormatting>
  <conditionalFormatting sqref="AC16">
    <cfRule type="cellIs" dxfId="134" priority="130" stopIfTrue="1" operator="equal">
      <formula>"green"</formula>
    </cfRule>
    <cfRule type="cellIs" dxfId="133" priority="131" stopIfTrue="1" operator="equal">
      <formula>"amber"</formula>
    </cfRule>
    <cfRule type="cellIs" dxfId="132" priority="132" stopIfTrue="1" operator="equal">
      <formula>"red"</formula>
    </cfRule>
  </conditionalFormatting>
  <conditionalFormatting sqref="AC16">
    <cfRule type="cellIs" dxfId="131" priority="127" stopIfTrue="1" operator="equal">
      <formula>"green"</formula>
    </cfRule>
    <cfRule type="cellIs" dxfId="130" priority="128" stopIfTrue="1" operator="equal">
      <formula>"amber"</formula>
    </cfRule>
    <cfRule type="cellIs" dxfId="129" priority="129" stopIfTrue="1" operator="equal">
      <formula>"red"</formula>
    </cfRule>
  </conditionalFormatting>
  <conditionalFormatting sqref="AC16">
    <cfRule type="cellIs" dxfId="128" priority="124" stopIfTrue="1" operator="equal">
      <formula>"green"</formula>
    </cfRule>
    <cfRule type="cellIs" dxfId="127" priority="125" stopIfTrue="1" operator="equal">
      <formula>"amber"</formula>
    </cfRule>
    <cfRule type="cellIs" dxfId="126" priority="126" stopIfTrue="1" operator="equal">
      <formula>"red"</formula>
    </cfRule>
  </conditionalFormatting>
  <conditionalFormatting sqref="H15">
    <cfRule type="cellIs" dxfId="125" priority="121" stopIfTrue="1" operator="equal">
      <formula>"green"</formula>
    </cfRule>
    <cfRule type="cellIs" dxfId="124" priority="122" stopIfTrue="1" operator="equal">
      <formula>"amber"</formula>
    </cfRule>
    <cfRule type="cellIs" dxfId="123" priority="123" stopIfTrue="1" operator="equal">
      <formula>"red"</formula>
    </cfRule>
  </conditionalFormatting>
  <conditionalFormatting sqref="H15">
    <cfRule type="cellIs" dxfId="122" priority="118" stopIfTrue="1" operator="equal">
      <formula>"green"</formula>
    </cfRule>
    <cfRule type="cellIs" dxfId="121" priority="119" stopIfTrue="1" operator="equal">
      <formula>"amber"</formula>
    </cfRule>
    <cfRule type="cellIs" dxfId="120" priority="120" stopIfTrue="1" operator="equal">
      <formula>"red"</formula>
    </cfRule>
  </conditionalFormatting>
  <conditionalFormatting sqref="K15">
    <cfRule type="cellIs" dxfId="119" priority="115" stopIfTrue="1" operator="equal">
      <formula>"green"</formula>
    </cfRule>
    <cfRule type="cellIs" dxfId="118" priority="116" stopIfTrue="1" operator="equal">
      <formula>"amber"</formula>
    </cfRule>
    <cfRule type="cellIs" dxfId="117" priority="117" stopIfTrue="1" operator="equal">
      <formula>"red"</formula>
    </cfRule>
  </conditionalFormatting>
  <conditionalFormatting sqref="K15">
    <cfRule type="cellIs" dxfId="116" priority="112" stopIfTrue="1" operator="equal">
      <formula>"green"</formula>
    </cfRule>
    <cfRule type="cellIs" dxfId="115" priority="113" stopIfTrue="1" operator="equal">
      <formula>"amber"</formula>
    </cfRule>
    <cfRule type="cellIs" dxfId="114" priority="114" stopIfTrue="1" operator="equal">
      <formula>"red"</formula>
    </cfRule>
  </conditionalFormatting>
  <conditionalFormatting sqref="N15">
    <cfRule type="cellIs" dxfId="113" priority="109" stopIfTrue="1" operator="equal">
      <formula>"green"</formula>
    </cfRule>
    <cfRule type="cellIs" dxfId="112" priority="110" stopIfTrue="1" operator="equal">
      <formula>"amber"</formula>
    </cfRule>
    <cfRule type="cellIs" dxfId="111" priority="111" stopIfTrue="1" operator="equal">
      <formula>"red"</formula>
    </cfRule>
  </conditionalFormatting>
  <conditionalFormatting sqref="N15">
    <cfRule type="cellIs" dxfId="110" priority="106" stopIfTrue="1" operator="equal">
      <formula>"green"</formula>
    </cfRule>
    <cfRule type="cellIs" dxfId="109" priority="107" stopIfTrue="1" operator="equal">
      <formula>"amber"</formula>
    </cfRule>
    <cfRule type="cellIs" dxfId="108" priority="108" stopIfTrue="1" operator="equal">
      <formula>"red"</formula>
    </cfRule>
  </conditionalFormatting>
  <conditionalFormatting sqref="Q15">
    <cfRule type="cellIs" dxfId="107" priority="103" stopIfTrue="1" operator="equal">
      <formula>"green"</formula>
    </cfRule>
    <cfRule type="cellIs" dxfId="106" priority="104" stopIfTrue="1" operator="equal">
      <formula>"amber"</formula>
    </cfRule>
    <cfRule type="cellIs" dxfId="105" priority="105" stopIfTrue="1" operator="equal">
      <formula>"red"</formula>
    </cfRule>
  </conditionalFormatting>
  <conditionalFormatting sqref="Q15">
    <cfRule type="cellIs" dxfId="104" priority="100" stopIfTrue="1" operator="equal">
      <formula>"green"</formula>
    </cfRule>
    <cfRule type="cellIs" dxfId="103" priority="101" stopIfTrue="1" operator="equal">
      <formula>"amber"</formula>
    </cfRule>
    <cfRule type="cellIs" dxfId="102" priority="102" stopIfTrue="1" operator="equal">
      <formula>"red"</formula>
    </cfRule>
  </conditionalFormatting>
  <conditionalFormatting sqref="W7">
    <cfRule type="cellIs" dxfId="101" priority="97" stopIfTrue="1" operator="equal">
      <formula>"GREEN"</formula>
    </cfRule>
    <cfRule type="cellIs" dxfId="100" priority="98" stopIfTrue="1" operator="equal">
      <formula>"AMBER"</formula>
    </cfRule>
    <cfRule type="cellIs" dxfId="99" priority="99" stopIfTrue="1" operator="equal">
      <formula>"RED"</formula>
    </cfRule>
  </conditionalFormatting>
  <conditionalFormatting sqref="W7">
    <cfRule type="cellIs" dxfId="98" priority="94" stopIfTrue="1" operator="equal">
      <formula>"green"</formula>
    </cfRule>
    <cfRule type="cellIs" dxfId="97" priority="95" stopIfTrue="1" operator="equal">
      <formula>"amber"</formula>
    </cfRule>
    <cfRule type="cellIs" dxfId="96" priority="96" stopIfTrue="1" operator="equal">
      <formula>"red"</formula>
    </cfRule>
  </conditionalFormatting>
  <conditionalFormatting sqref="W7">
    <cfRule type="cellIs" dxfId="95" priority="91" stopIfTrue="1" operator="equal">
      <formula>"GREEN"</formula>
    </cfRule>
    <cfRule type="cellIs" dxfId="94" priority="92" stopIfTrue="1" operator="equal">
      <formula>"AMBER"</formula>
    </cfRule>
    <cfRule type="cellIs" dxfId="93" priority="93" stopIfTrue="1" operator="equal">
      <formula>"RED"</formula>
    </cfRule>
  </conditionalFormatting>
  <conditionalFormatting sqref="W10">
    <cfRule type="cellIs" dxfId="92" priority="88" stopIfTrue="1" operator="equal">
      <formula>"green"</formula>
    </cfRule>
    <cfRule type="cellIs" dxfId="91" priority="89" stopIfTrue="1" operator="equal">
      <formula>"amber"</formula>
    </cfRule>
    <cfRule type="cellIs" dxfId="90" priority="90" stopIfTrue="1" operator="equal">
      <formula>"red"</formula>
    </cfRule>
  </conditionalFormatting>
  <conditionalFormatting sqref="W10">
    <cfRule type="cellIs" dxfId="89" priority="85" stopIfTrue="1" operator="equal">
      <formula>"GREEN"</formula>
    </cfRule>
    <cfRule type="cellIs" dxfId="88" priority="86" stopIfTrue="1" operator="equal">
      <formula>"AMBER"</formula>
    </cfRule>
    <cfRule type="cellIs" dxfId="87" priority="87" stopIfTrue="1" operator="equal">
      <formula>"RED"</formula>
    </cfRule>
  </conditionalFormatting>
  <conditionalFormatting sqref="W10">
    <cfRule type="cellIs" dxfId="86" priority="82" stopIfTrue="1" operator="equal">
      <formula>"GREEN"</formula>
    </cfRule>
    <cfRule type="cellIs" dxfId="85" priority="83" stopIfTrue="1" operator="equal">
      <formula>"AMBER"</formula>
    </cfRule>
    <cfRule type="cellIs" dxfId="84" priority="84" stopIfTrue="1" operator="equal">
      <formula>"RED"</formula>
    </cfRule>
  </conditionalFormatting>
  <conditionalFormatting sqref="W10">
    <cfRule type="cellIs" dxfId="83" priority="79" stopIfTrue="1" operator="equal">
      <formula>"green"</formula>
    </cfRule>
    <cfRule type="cellIs" dxfId="82" priority="80" stopIfTrue="1" operator="equal">
      <formula>"amber"</formula>
    </cfRule>
    <cfRule type="cellIs" dxfId="81" priority="81" stopIfTrue="1" operator="equal">
      <formula>"red"</formula>
    </cfRule>
  </conditionalFormatting>
  <conditionalFormatting sqref="W10">
    <cfRule type="cellIs" dxfId="80" priority="76" stopIfTrue="1" operator="equal">
      <formula>"GREEN"</formula>
    </cfRule>
    <cfRule type="cellIs" dxfId="79" priority="77" stopIfTrue="1" operator="equal">
      <formula>"AMBER"</formula>
    </cfRule>
    <cfRule type="cellIs" dxfId="78" priority="78" stopIfTrue="1" operator="equal">
      <formula>"RED"</formula>
    </cfRule>
  </conditionalFormatting>
  <conditionalFormatting sqref="W19">
    <cfRule type="cellIs" dxfId="77" priority="73" stopIfTrue="1" operator="equal">
      <formula>"green"</formula>
    </cfRule>
    <cfRule type="cellIs" dxfId="76" priority="74" stopIfTrue="1" operator="equal">
      <formula>"amber"</formula>
    </cfRule>
    <cfRule type="cellIs" dxfId="75" priority="75" stopIfTrue="1" operator="equal">
      <formula>"red"</formula>
    </cfRule>
  </conditionalFormatting>
  <conditionalFormatting sqref="W19">
    <cfRule type="cellIs" dxfId="74" priority="70" stopIfTrue="1" operator="equal">
      <formula>"green"</formula>
    </cfRule>
    <cfRule type="cellIs" dxfId="73" priority="71" stopIfTrue="1" operator="equal">
      <formula>"amber"</formula>
    </cfRule>
    <cfRule type="cellIs" dxfId="72" priority="72" stopIfTrue="1" operator="equal">
      <formula>"red"</formula>
    </cfRule>
  </conditionalFormatting>
  <conditionalFormatting sqref="W19">
    <cfRule type="cellIs" dxfId="71" priority="67" stopIfTrue="1" operator="equal">
      <formula>"GREEN"</formula>
    </cfRule>
    <cfRule type="cellIs" dxfId="70" priority="68" stopIfTrue="1" operator="equal">
      <formula>"AMBER"</formula>
    </cfRule>
    <cfRule type="cellIs" dxfId="69" priority="69" stopIfTrue="1" operator="equal">
      <formula>"RED"</formula>
    </cfRule>
  </conditionalFormatting>
  <conditionalFormatting sqref="W19">
    <cfRule type="cellIs" dxfId="68" priority="64" stopIfTrue="1" operator="equal">
      <formula>"green"</formula>
    </cfRule>
    <cfRule type="cellIs" dxfId="67" priority="65" stopIfTrue="1" operator="equal">
      <formula>"amber"</formula>
    </cfRule>
    <cfRule type="cellIs" dxfId="66" priority="66" stopIfTrue="1" operator="equal">
      <formula>"red"</formula>
    </cfRule>
  </conditionalFormatting>
  <conditionalFormatting sqref="W19">
    <cfRule type="cellIs" dxfId="65" priority="61" stopIfTrue="1" operator="equal">
      <formula>"GREEN"</formula>
    </cfRule>
    <cfRule type="cellIs" dxfId="64" priority="62" stopIfTrue="1" operator="equal">
      <formula>"AMBER"</formula>
    </cfRule>
    <cfRule type="cellIs" dxfId="63" priority="63" stopIfTrue="1" operator="equal">
      <formula>"RED"</formula>
    </cfRule>
  </conditionalFormatting>
  <conditionalFormatting sqref="W19">
    <cfRule type="cellIs" dxfId="62" priority="58" stopIfTrue="1" operator="equal">
      <formula>"green"</formula>
    </cfRule>
    <cfRule type="cellIs" dxfId="61" priority="59" stopIfTrue="1" operator="equal">
      <formula>"amber"</formula>
    </cfRule>
    <cfRule type="cellIs" dxfId="60" priority="60" stopIfTrue="1" operator="equal">
      <formula>"red"</formula>
    </cfRule>
  </conditionalFormatting>
  <conditionalFormatting sqref="W19">
    <cfRule type="cellIs" dxfId="59" priority="55" stopIfTrue="1" operator="equal">
      <formula>"green"</formula>
    </cfRule>
    <cfRule type="cellIs" dxfId="58" priority="56" stopIfTrue="1" operator="equal">
      <formula>"amber"</formula>
    </cfRule>
    <cfRule type="cellIs" dxfId="57" priority="57" stopIfTrue="1" operator="equal">
      <formula>"red"</formula>
    </cfRule>
  </conditionalFormatting>
  <conditionalFormatting sqref="W19">
    <cfRule type="cellIs" dxfId="56" priority="52" stopIfTrue="1" operator="equal">
      <formula>"green"</formula>
    </cfRule>
    <cfRule type="cellIs" dxfId="55" priority="53" stopIfTrue="1" operator="equal">
      <formula>"amber"</formula>
    </cfRule>
    <cfRule type="cellIs" dxfId="54" priority="54" stopIfTrue="1" operator="equal">
      <formula>"red"</formula>
    </cfRule>
  </conditionalFormatting>
  <conditionalFormatting sqref="W19">
    <cfRule type="cellIs" dxfId="53" priority="49" stopIfTrue="1" operator="equal">
      <formula>"green"</formula>
    </cfRule>
    <cfRule type="cellIs" dxfId="52" priority="50" stopIfTrue="1" operator="equal">
      <formula>"amber"</formula>
    </cfRule>
    <cfRule type="cellIs" dxfId="51" priority="51" stopIfTrue="1" operator="equal">
      <formula>"red"</formula>
    </cfRule>
  </conditionalFormatting>
  <conditionalFormatting sqref="W19">
    <cfRule type="cellIs" dxfId="50" priority="46" stopIfTrue="1" operator="equal">
      <formula>"green"</formula>
    </cfRule>
    <cfRule type="cellIs" dxfId="49" priority="47" stopIfTrue="1" operator="equal">
      <formula>"amber"</formula>
    </cfRule>
    <cfRule type="cellIs" dxfId="48" priority="48" stopIfTrue="1" operator="equal">
      <formula>"red"</formula>
    </cfRule>
  </conditionalFormatting>
  <conditionalFormatting sqref="W19">
    <cfRule type="cellIs" dxfId="47" priority="43" stopIfTrue="1" operator="equal">
      <formula>"green"</formula>
    </cfRule>
    <cfRule type="cellIs" dxfId="46" priority="44" stopIfTrue="1" operator="equal">
      <formula>"amber"</formula>
    </cfRule>
    <cfRule type="cellIs" dxfId="45" priority="45" stopIfTrue="1" operator="equal">
      <formula>"red"</formula>
    </cfRule>
  </conditionalFormatting>
  <conditionalFormatting sqref="W19">
    <cfRule type="cellIs" dxfId="44" priority="40" stopIfTrue="1" operator="equal">
      <formula>"green"</formula>
    </cfRule>
    <cfRule type="cellIs" dxfId="43" priority="41" stopIfTrue="1" operator="equal">
      <formula>"amber"</formula>
    </cfRule>
    <cfRule type="cellIs" dxfId="42" priority="42" stopIfTrue="1" operator="equal">
      <formula>"red"</formula>
    </cfRule>
  </conditionalFormatting>
  <conditionalFormatting sqref="W19">
    <cfRule type="cellIs" dxfId="41" priority="37" stopIfTrue="1" operator="equal">
      <formula>"green"</formula>
    </cfRule>
    <cfRule type="cellIs" dxfId="40" priority="38" stopIfTrue="1" operator="equal">
      <formula>"amber"</formula>
    </cfRule>
    <cfRule type="cellIs" dxfId="39" priority="39" stopIfTrue="1" operator="equal">
      <formula>"red"</formula>
    </cfRule>
  </conditionalFormatting>
  <conditionalFormatting sqref="W19">
    <cfRule type="cellIs" dxfId="38" priority="34" stopIfTrue="1" operator="equal">
      <formula>"green"</formula>
    </cfRule>
    <cfRule type="cellIs" dxfId="37" priority="35" stopIfTrue="1" operator="equal">
      <formula>"amber"</formula>
    </cfRule>
    <cfRule type="cellIs" dxfId="36" priority="36" stopIfTrue="1" operator="equal">
      <formula>"red"</formula>
    </cfRule>
  </conditionalFormatting>
  <conditionalFormatting sqref="W14:Z14">
    <cfRule type="cellIs" dxfId="35" priority="31" stopIfTrue="1" operator="equal">
      <formula>"green"</formula>
    </cfRule>
    <cfRule type="cellIs" dxfId="34" priority="32" stopIfTrue="1" operator="equal">
      <formula>"amber"</formula>
    </cfRule>
    <cfRule type="cellIs" dxfId="33" priority="33" stopIfTrue="1" operator="equal">
      <formula>"red"</formula>
    </cfRule>
  </conditionalFormatting>
  <conditionalFormatting sqref="W14:Z14">
    <cfRule type="cellIs" dxfId="32" priority="28" stopIfTrue="1" operator="equal">
      <formula>"green"</formula>
    </cfRule>
    <cfRule type="cellIs" dxfId="31" priority="29" stopIfTrue="1" operator="equal">
      <formula>"amber"</formula>
    </cfRule>
    <cfRule type="cellIs" dxfId="30" priority="30" stopIfTrue="1" operator="equal">
      <formula>"red"</formula>
    </cfRule>
  </conditionalFormatting>
  <conditionalFormatting sqref="W14:Z14">
    <cfRule type="cellIs" dxfId="29" priority="25" stopIfTrue="1" operator="equal">
      <formula>"green"</formula>
    </cfRule>
    <cfRule type="cellIs" dxfId="28" priority="26" stopIfTrue="1" operator="equal">
      <formula>"amber"</formula>
    </cfRule>
    <cfRule type="cellIs" dxfId="27" priority="27" stopIfTrue="1" operator="equal">
      <formula>"red"</formula>
    </cfRule>
  </conditionalFormatting>
  <conditionalFormatting sqref="W14:Z14">
    <cfRule type="cellIs" dxfId="26" priority="22" stopIfTrue="1" operator="equal">
      <formula>"green"</formula>
    </cfRule>
    <cfRule type="cellIs" dxfId="25" priority="23" stopIfTrue="1" operator="equal">
      <formula>"amber"</formula>
    </cfRule>
    <cfRule type="cellIs" dxfId="24" priority="24" stopIfTrue="1" operator="equal">
      <formula>"red"</formula>
    </cfRule>
  </conditionalFormatting>
  <conditionalFormatting sqref="W14:Z14">
    <cfRule type="cellIs" dxfId="23" priority="19" stopIfTrue="1" operator="equal">
      <formula>"green"</formula>
    </cfRule>
    <cfRule type="cellIs" dxfId="22" priority="20" stopIfTrue="1" operator="equal">
      <formula>"amber"</formula>
    </cfRule>
    <cfRule type="cellIs" dxfId="21" priority="21" stopIfTrue="1" operator="equal">
      <formula>"red"</formula>
    </cfRule>
  </conditionalFormatting>
  <conditionalFormatting sqref="W14:Z14">
    <cfRule type="cellIs" dxfId="20" priority="16" stopIfTrue="1" operator="equal">
      <formula>"green"</formula>
    </cfRule>
    <cfRule type="cellIs" dxfId="19" priority="17" stopIfTrue="1" operator="equal">
      <formula>"amber"</formula>
    </cfRule>
    <cfRule type="cellIs" dxfId="18" priority="18" stopIfTrue="1" operator="equal">
      <formula>"red"</formula>
    </cfRule>
  </conditionalFormatting>
  <conditionalFormatting sqref="W14:Z14">
    <cfRule type="cellIs" dxfId="17" priority="13" stopIfTrue="1" operator="equal">
      <formula>"green"</formula>
    </cfRule>
    <cfRule type="cellIs" dxfId="16" priority="14" stopIfTrue="1" operator="equal">
      <formula>"amber"</formula>
    </cfRule>
    <cfRule type="cellIs" dxfId="15" priority="15" stopIfTrue="1" operator="equal">
      <formula>"red"</formula>
    </cfRule>
  </conditionalFormatting>
  <conditionalFormatting sqref="W14:Z14">
    <cfRule type="cellIs" dxfId="14" priority="10" stopIfTrue="1" operator="equal">
      <formula>"green"</formula>
    </cfRule>
    <cfRule type="cellIs" dxfId="13" priority="11" stopIfTrue="1" operator="equal">
      <formula>"amber"</formula>
    </cfRule>
    <cfRule type="cellIs" dxfId="12" priority="12" stopIfTrue="1" operator="equal">
      <formula>"red"</formula>
    </cfRule>
  </conditionalFormatting>
  <conditionalFormatting sqref="W14:Z14">
    <cfRule type="cellIs" dxfId="11" priority="7" stopIfTrue="1" operator="equal">
      <formula>"green"</formula>
    </cfRule>
    <cfRule type="cellIs" dxfId="10" priority="8" stopIfTrue="1" operator="equal">
      <formula>"amber"</formula>
    </cfRule>
    <cfRule type="cellIs" dxfId="9" priority="9" stopIfTrue="1" operator="equal">
      <formula>"red"</formula>
    </cfRule>
  </conditionalFormatting>
  <conditionalFormatting sqref="W14:Z14">
    <cfRule type="cellIs" dxfId="8" priority="4" stopIfTrue="1" operator="equal">
      <formula>"green"</formula>
    </cfRule>
    <cfRule type="cellIs" dxfId="7" priority="5" stopIfTrue="1" operator="equal">
      <formula>"amber"</formula>
    </cfRule>
    <cfRule type="cellIs" dxfId="6" priority="6" stopIfTrue="1" operator="equal">
      <formula>"red"</formula>
    </cfRule>
  </conditionalFormatting>
  <conditionalFormatting sqref="W14:Z14">
    <cfRule type="cellIs" dxfId="5" priority="1" stopIfTrue="1" operator="equal">
      <formula>"green"</formula>
    </cfRule>
    <cfRule type="cellIs" dxfId="4" priority="2" stopIfTrue="1" operator="equal">
      <formula>"amber"</formula>
    </cfRule>
    <cfRule type="cellIs" dxfId="3"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&amp;C&amp;"Arial,Bold"&amp;14Corporate Balanced Scorecard 2016-17&amp;R&amp;"Arial,Bold"&amp;12Appendix 1</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GJNH</vt:lpstr>
      <vt:lpstr>GJNH Bed Occupancy &amp; Wait List</vt:lpstr>
      <vt:lpstr>GJ Research Institute</vt:lpstr>
      <vt:lpstr>GJ Conference Hotel</vt:lpstr>
      <vt:lpstr>GJ Research Institute </vt:lpstr>
      <vt:lpstr>'GJ Conference Hotel'!Print_Area</vt:lpstr>
      <vt:lpstr>'GJ Research Institute'!Print_Area</vt:lpstr>
      <vt:lpstr>'GJ Research Institute '!Print_Area</vt:lpstr>
      <vt:lpstr>GJNH!Print_Area</vt:lpstr>
      <vt:lpstr>'GJNH Bed Occupancy &amp; Wait List'!Print_Area</vt:lpstr>
      <vt:lpstr>'GJ Conference Hotel'!Print_Titles</vt:lpstr>
      <vt:lpstr>'GJ Research Institute'!Print_Titles</vt:lpstr>
      <vt:lpstr>'GJ Research Institute '!Print_Titles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2018-01-18T11:09:24Z</cp:lastPrinted>
  <dcterms:created xsi:type="dcterms:W3CDTF">2007-02-25T21:51:48Z</dcterms:created>
  <dcterms:modified xsi:type="dcterms:W3CDTF">2018-03-06T10:50:43Z</dcterms:modified>
</cp:coreProperties>
</file>