
<file path=[Content_Types].xml><?xml version="1.0" encoding="utf-8"?>
<Types xmlns="http://schemas.openxmlformats.org/package/2006/content-types">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worksheets/sheet7.xml" ContentType="application/vnd.openxmlformats-officedocument.spreadsheetml.worksheet+xml"/>
  <Override PartName="/xl/charts/chart78.xml" ContentType="application/vnd.openxmlformats-officedocument.drawingml.chart+xml"/>
  <Override PartName="/xl/charts/chart89.xml" ContentType="application/vnd.openxmlformats-officedocument.drawingml.chart+xml"/>
  <Default Extension="xml" ContentType="application/xml"/>
  <Override PartName="/xl/drawings/drawing2.xml" ContentType="application/vnd.openxmlformats-officedocument.drawing+xml"/>
  <Override PartName="/xl/charts/chart49.xml" ContentType="application/vnd.openxmlformats-officedocument.drawingml.chart+xml"/>
  <Override PartName="/xl/charts/chart67.xml" ContentType="application/vnd.openxmlformats-officedocument.drawingml.chart+xml"/>
  <Override PartName="/xl/charts/chart96.xml" ContentType="application/vnd.openxmlformats-officedocument.drawingml.chart+xml"/>
  <Override PartName="/xl/worksheets/sheet3.xml" ContentType="application/vnd.openxmlformats-officedocument.spreadsheetml.worksheet+xml"/>
  <Override PartName="/xl/charts/chart27.xml" ContentType="application/vnd.openxmlformats-officedocument.drawingml.chart+xml"/>
  <Override PartName="/xl/charts/chart38.xml" ContentType="application/vnd.openxmlformats-officedocument.drawingml.chart+xml"/>
  <Override PartName="/xl/charts/chart56.xml" ContentType="application/vnd.openxmlformats-officedocument.drawingml.chart+xml"/>
  <Override PartName="/xl/charts/chart74.xml" ContentType="application/vnd.openxmlformats-officedocument.drawingml.chart+xml"/>
  <Override PartName="/xl/charts/chart85.xml" ContentType="application/vnd.openxmlformats-officedocument.drawingml.chart+xml"/>
  <Override PartName="/xl/charts/chart16.xml" ContentType="application/vnd.openxmlformats-officedocument.drawingml.chart+xml"/>
  <Override PartName="/xl/charts/chart34.xml" ContentType="application/vnd.openxmlformats-officedocument.drawingml.chart+xml"/>
  <Override PartName="/xl/charts/chart45.xml" ContentType="application/vnd.openxmlformats-officedocument.drawingml.chart+xml"/>
  <Override PartName="/xl/charts/chart63.xml" ContentType="application/vnd.openxmlformats-officedocument.drawingml.chart+xml"/>
  <Override PartName="/xl/charts/chart81.xml" ContentType="application/vnd.openxmlformats-officedocument.drawingml.chart+xml"/>
  <Override PartName="/xl/charts/chart92.xml" ContentType="application/vnd.openxmlformats-officedocument.drawingml.chart+xml"/>
  <Override PartName="/xl/sharedStrings.xml" ContentType="application/vnd.openxmlformats-officedocument.spreadsheetml.sharedStrings+xml"/>
  <Override PartName="/xl/charts/chart14.xml" ContentType="application/vnd.openxmlformats-officedocument.drawingml.chart+xml"/>
  <Override PartName="/xl/charts/chart23.xml" ContentType="application/vnd.openxmlformats-officedocument.drawingml.chart+xml"/>
  <Override PartName="/xl/charts/chart32.xml" ContentType="application/vnd.openxmlformats-officedocument.drawingml.chart+xml"/>
  <Override PartName="/xl/charts/chart43.xml" ContentType="application/vnd.openxmlformats-officedocument.drawingml.chart+xml"/>
  <Override PartName="/xl/charts/chart52.xml" ContentType="application/vnd.openxmlformats-officedocument.drawingml.chart+xml"/>
  <Override PartName="/xl/charts/chart61.xml" ContentType="application/vnd.openxmlformats-officedocument.drawingml.chart+xml"/>
  <Override PartName="/xl/charts/chart70.xml" ContentType="application/vnd.openxmlformats-officedocument.drawingml.chart+xml"/>
  <Override PartName="/xl/charts/chart90.xml" ContentType="application/vnd.openxmlformats-officedocument.drawingml.chart+xml"/>
  <Override PartName="/xl/charts/chart101.xml" ContentType="application/vnd.openxmlformats-officedocument.drawingml.chart+xml"/>
  <Override PartName="/xl/charts/chart9.xml" ContentType="application/vnd.openxmlformats-officedocument.drawingml.chart+xml"/>
  <Override PartName="/xl/charts/chart12.xml" ContentType="application/vnd.openxmlformats-officedocument.drawingml.chart+xml"/>
  <Override PartName="/xl/charts/chart21.xml" ContentType="application/vnd.openxmlformats-officedocument.drawingml.chart+xml"/>
  <Override PartName="/xl/charts/chart30.xml" ContentType="application/vnd.openxmlformats-officedocument.drawingml.chart+xml"/>
  <Override PartName="/xl/charts/chart41.xml" ContentType="application/vnd.openxmlformats-officedocument.drawingml.chart+xml"/>
  <Override PartName="/xl/charts/chart50.xml" ContentType="application/vnd.openxmlformats-officedocument.drawingml.char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charts/chart5.xml" ContentType="application/vnd.openxmlformats-officedocument.drawingml.chart+xml"/>
  <Override PartName="/xl/charts/chart99.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charts/chart3.xml" ContentType="application/vnd.openxmlformats-officedocument.drawingml.chart+xml"/>
  <Override PartName="/xl/charts/chart59.xml" ContentType="application/vnd.openxmlformats-officedocument.drawingml.chart+xml"/>
  <Override PartName="/xl/charts/chart79.xml" ContentType="application/vnd.openxmlformats-officedocument.drawingml.chart+xml"/>
  <Override PartName="/xl/drawings/drawing5.xml" ContentType="application/vnd.openxmlformats-officedocument.drawing+xml"/>
  <Override PartName="/xl/charts/chart88.xml" ContentType="application/vnd.openxmlformats-officedocument.drawingml.chart+xml"/>
  <Override PartName="/xl/charts/chart97.xml" ContentType="application/vnd.openxmlformats-officedocument.drawingml.chart+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charts/chart39.xml" ContentType="application/vnd.openxmlformats-officedocument.drawingml.chart+xml"/>
  <Override PartName="/xl/charts/chart48.xml" ContentType="application/vnd.openxmlformats-officedocument.drawingml.chart+xml"/>
  <Override PartName="/xl/drawings/drawing3.xml" ContentType="application/vnd.openxmlformats-officedocument.drawing+xml"/>
  <Override PartName="/xl/charts/chart57.xml" ContentType="application/vnd.openxmlformats-officedocument.drawingml.chart+xml"/>
  <Override PartName="/xl/charts/chart68.xml" ContentType="application/vnd.openxmlformats-officedocument.drawingml.chart+xml"/>
  <Override PartName="/xl/charts/chart77.xml" ContentType="application/vnd.openxmlformats-officedocument.drawingml.chart+xml"/>
  <Override PartName="/xl/charts/chart86.xml" ContentType="application/vnd.openxmlformats-officedocument.drawingml.chart+xml"/>
  <Override PartName="/xl/charts/chart95.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harts/chart19.xml" ContentType="application/vnd.openxmlformats-officedocument.drawingml.chart+xml"/>
  <Override PartName="/xl/charts/chart28.xml" ContentType="application/vnd.openxmlformats-officedocument.drawingml.chart+xml"/>
  <Override PartName="/xl/charts/chart37.xml" ContentType="application/vnd.openxmlformats-officedocument.drawingml.chart+xml"/>
  <Override PartName="/xl/charts/chart46.xml" ContentType="application/vnd.openxmlformats-officedocument.drawingml.chart+xml"/>
  <Override PartName="/xl/charts/chart55.xml" ContentType="application/vnd.openxmlformats-officedocument.drawingml.chart+xml"/>
  <Override PartName="/xl/charts/chart66.xml" ContentType="application/vnd.openxmlformats-officedocument.drawingml.chart+xml"/>
  <Override PartName="/xl/charts/chart75.xml" ContentType="application/vnd.openxmlformats-officedocument.drawingml.chart+xml"/>
  <Override PartName="/xl/charts/chart84.xml" ContentType="application/vnd.openxmlformats-officedocument.drawingml.chart+xml"/>
  <Override PartName="/xl/charts/chart93.xml" ContentType="application/vnd.openxmlformats-officedocument.drawingml.chart+xml"/>
  <Default Extension="vml" ContentType="application/vnd.openxmlformats-officedocument.vmlDrawing"/>
  <Override PartName="/xl/comments1.xml" ContentType="application/vnd.openxmlformats-officedocument.spreadsheetml.comments+xml"/>
  <Override PartName="/xl/charts/chart17.xml" ContentType="application/vnd.openxmlformats-officedocument.drawingml.chart+xml"/>
  <Override PartName="/xl/charts/chart26.xml" ContentType="application/vnd.openxmlformats-officedocument.drawingml.chart+xml"/>
  <Override PartName="/xl/charts/chart35.xml" ContentType="application/vnd.openxmlformats-officedocument.drawingml.chart+xml"/>
  <Override PartName="/xl/charts/chart44.xml" ContentType="application/vnd.openxmlformats-officedocument.drawingml.chart+xml"/>
  <Override PartName="/xl/charts/chart53.xml" ContentType="application/vnd.openxmlformats-officedocument.drawingml.chart+xml"/>
  <Override PartName="/xl/charts/chart64.xml" ContentType="application/vnd.openxmlformats-officedocument.drawingml.chart+xml"/>
  <Override PartName="/xl/charts/chart73.xml" ContentType="application/vnd.openxmlformats-officedocument.drawingml.chart+xml"/>
  <Override PartName="/xl/charts/chart82.xml" ContentType="application/vnd.openxmlformats-officedocument.drawingml.chart+xml"/>
  <Override PartName="/xl/charts/chart91.xml" ContentType="application/vnd.openxmlformats-officedocument.drawingml.chart+xml"/>
  <Override PartName="/xl/calcChain.xml" ContentType="application/vnd.openxmlformats-officedocument.spreadsheetml.calcChain+xml"/>
  <Override PartName="/xl/charts/chart13.xml" ContentType="application/vnd.openxmlformats-officedocument.drawingml.chart+xml"/>
  <Override PartName="/xl/charts/chart15.xml" ContentType="application/vnd.openxmlformats-officedocument.drawingml.chart+xml"/>
  <Override PartName="/xl/charts/chart24.xml" ContentType="application/vnd.openxmlformats-officedocument.drawingml.chart+xml"/>
  <Override PartName="/xl/charts/chart33.xml" ContentType="application/vnd.openxmlformats-officedocument.drawingml.chart+xml"/>
  <Override PartName="/xl/charts/chart42.xml" ContentType="application/vnd.openxmlformats-officedocument.drawingml.chart+xml"/>
  <Override PartName="/xl/charts/chart51.xml" ContentType="application/vnd.openxmlformats-officedocument.drawingml.chart+xml"/>
  <Override PartName="/xl/charts/chart62.xml" ContentType="application/vnd.openxmlformats-officedocument.drawingml.chart+xml"/>
  <Override PartName="/xl/charts/chart71.xml" ContentType="application/vnd.openxmlformats-officedocument.drawingml.chart+xml"/>
  <Override PartName="/xl/charts/chart80.xml" ContentType="application/vnd.openxmlformats-officedocument.drawingml.chart+xml"/>
  <Override PartName="/xl/charts/chart8.xml" ContentType="application/vnd.openxmlformats-officedocument.drawingml.chart+xml"/>
  <Override PartName="/xl/charts/chart11.xml" ContentType="application/vnd.openxmlformats-officedocument.drawingml.chart+xml"/>
  <Override PartName="/xl/charts/chart22.xml" ContentType="application/vnd.openxmlformats-officedocument.drawingml.chart+xml"/>
  <Override PartName="/xl/charts/chart31.xml" ContentType="application/vnd.openxmlformats-officedocument.drawingml.chart+xml"/>
  <Override PartName="/xl/charts/chart40.xml" ContentType="application/vnd.openxmlformats-officedocument.drawingml.chart+xml"/>
  <Override PartName="/xl/charts/chart60.xml" ContentType="application/vnd.openxmlformats-officedocument.drawingml.chart+xml"/>
  <Override PartName="/xl/charts/chart100.xml" ContentType="application/vnd.openxmlformats-officedocument.drawingml.chart+xml"/>
  <Override PartName="/docProps/core.xml" ContentType="application/vnd.openxmlformats-package.core-properties+xml"/>
  <Override PartName="/xl/charts/chart6.xml" ContentType="application/vnd.openxmlformats-officedocument.drawingml.chart+xml"/>
  <Override PartName="/xl/charts/chart20.xml" ContentType="application/vnd.openxmlformats-officedocument.drawingml.chart+xml"/>
  <Override PartName="/xl/theme/theme1.xml" ContentType="application/vnd.openxmlformats-officedocument.theme+xml"/>
  <Override PartName="/xl/charts/chart2.xml" ContentType="application/vnd.openxmlformats-officedocument.drawingml.chart+xml"/>
  <Override PartName="/xl/charts/chart69.xml" ContentType="application/vnd.openxmlformats-officedocument.drawingml.chart+xml"/>
  <Override PartName="/xl/drawings/drawing4.xml" ContentType="application/vnd.openxmlformats-officedocument.drawing+xml"/>
  <Override PartName="/xl/charts/chart98.xml" ContentType="application/vnd.openxmlformats-officedocument.drawingml.chart+xml"/>
  <Default Extension="rels" ContentType="application/vnd.openxmlformats-package.relationships+xml"/>
  <Override PartName="/xl/worksheets/sheet5.xml" ContentType="application/vnd.openxmlformats-officedocument.spreadsheetml.worksheet+xml"/>
  <Override PartName="/xl/charts/chart29.xml" ContentType="application/vnd.openxmlformats-officedocument.drawingml.chart+xml"/>
  <Override PartName="/xl/charts/chart58.xml" ContentType="application/vnd.openxmlformats-officedocument.drawingml.chart+xml"/>
  <Override PartName="/xl/charts/chart76.xml" ContentType="application/vnd.openxmlformats-officedocument.drawingml.chart+xml"/>
  <Override PartName="/xl/charts/chart87.xml" ContentType="application/vnd.openxmlformats-officedocument.drawingml.chart+xml"/>
  <Override PartName="/xl/charts/chart18.xml" ContentType="application/vnd.openxmlformats-officedocument.drawingml.chart+xml"/>
  <Override PartName="/xl/charts/chart36.xml" ContentType="application/vnd.openxmlformats-officedocument.drawingml.chart+xml"/>
  <Override PartName="/xl/charts/chart47.xml" ContentType="application/vnd.openxmlformats-officedocument.drawingml.chart+xml"/>
  <Override PartName="/xl/charts/chart65.xml" ContentType="application/vnd.openxmlformats-officedocument.drawingml.chart+xml"/>
  <Override PartName="/xl/comments2.xml" ContentType="application/vnd.openxmlformats-officedocument.spreadsheetml.comments+xml"/>
  <Override PartName="/xl/charts/chart83.xml" ContentType="application/vnd.openxmlformats-officedocument.drawingml.chart+xml"/>
  <Override PartName="/xl/charts/chart94.xml" ContentType="application/vnd.openxmlformats-officedocument.drawingml.chart+xml"/>
  <Override PartName="/xl/worksheets/sheet1.xml" ContentType="application/vnd.openxmlformats-officedocument.spreadsheetml.worksheet+xml"/>
  <Override PartName="/xl/charts/chart25.xml" ContentType="application/vnd.openxmlformats-officedocument.drawingml.chart+xml"/>
  <Override PartName="/xl/charts/chart54.xml" ContentType="application/vnd.openxmlformats-officedocument.drawingml.chart+xml"/>
  <Override PartName="/xl/charts/chart72.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0" yWindow="105" windowWidth="24240" windowHeight="8775" tabRatio="816" activeTab="4"/>
  </bookViews>
  <sheets>
    <sheet name="GJNH" sheetId="1" r:id="rId1"/>
    <sheet name="GJNH Bed Occupancy &amp; Wait List" sheetId="10" state="hidden" r:id="rId2"/>
    <sheet name="Bed Occupancy &amp; Waiting Lists" sheetId="30" r:id="rId3"/>
    <sheet name="DOSA &amp; Cancellation" sheetId="28" r:id="rId4"/>
    <sheet name="GJ Conference Hotel" sheetId="18" r:id="rId5"/>
    <sheet name="GJ Research Institute " sheetId="19" state="hidden" r:id="rId6"/>
    <sheet name="GJ Innovation" sheetId="21" state="hidden" r:id="rId7"/>
  </sheets>
  <definedNames>
    <definedName name="_xlnm.Print_Area" localSheetId="2">'Bed Occupancy &amp; Waiting Lists'!$A$1:$F$209</definedName>
    <definedName name="_xlnm.Print_Area" localSheetId="3">'DOSA &amp; Cancellation'!$A$1:$D$37</definedName>
    <definedName name="_xlnm.Print_Area" localSheetId="4">'GJ Conference Hotel'!$A$1:$AQ$45</definedName>
    <definedName name="_xlnm.Print_Area" localSheetId="6">'GJ Innovation'!$A$1:$AQ$7</definedName>
    <definedName name="_xlnm.Print_Area" localSheetId="5">'GJ Research Institute '!$A$1:$AQ$31</definedName>
    <definedName name="_xlnm.Print_Area" localSheetId="0">GJNH!$A$1:$AQ$122</definedName>
    <definedName name="_xlnm.Print_Area" localSheetId="1">'GJNH Bed Occupancy &amp; Wait List'!$A$1:$AQ$124</definedName>
    <definedName name="_xlnm.Print_Titles" localSheetId="4">'GJ Conference Hotel'!$1:$2</definedName>
    <definedName name="_xlnm.Print_Titles" localSheetId="6">'GJ Innovation'!$1:$2</definedName>
    <definedName name="_xlnm.Print_Titles" localSheetId="5">'GJ Research Institute '!$1:$2</definedName>
    <definedName name="_xlnm.Print_Titles" localSheetId="0">GJNH!$1:$2</definedName>
    <definedName name="_xlnm.Print_Titles" localSheetId="1">'GJNH Bed Occupancy &amp; Wait List'!$1:$3</definedName>
  </definedNames>
  <calcPr calcId="125725"/>
</workbook>
</file>

<file path=xl/calcChain.xml><?xml version="1.0" encoding="utf-8"?>
<calcChain xmlns="http://schemas.openxmlformats.org/spreadsheetml/2006/main">
  <c r="D14" i="28"/>
  <c r="X4" i="1"/>
  <c r="AE4" l="1"/>
  <c r="AE6"/>
  <c r="AD6"/>
  <c r="AC92" l="1"/>
  <c r="AE92"/>
  <c r="V4" l="1"/>
  <c r="D26" i="28"/>
  <c r="D29"/>
  <c r="D32"/>
  <c r="D35"/>
  <c r="D23"/>
  <c r="D20"/>
  <c r="D17"/>
  <c r="D10"/>
  <c r="D7"/>
  <c r="D4"/>
  <c r="F198" i="30" l="1"/>
  <c r="F186"/>
  <c r="F173"/>
  <c r="F161"/>
  <c r="F149"/>
  <c r="F137"/>
  <c r="F125"/>
  <c r="F112"/>
  <c r="F100"/>
  <c r="F88"/>
  <c r="F76"/>
  <c r="F64"/>
  <c r="F52"/>
  <c r="F40"/>
  <c r="F28"/>
  <c r="F16"/>
  <c r="F4"/>
  <c r="E209"/>
  <c r="E208"/>
  <c r="E207"/>
  <c r="E206"/>
  <c r="E205"/>
  <c r="E204"/>
  <c r="E203"/>
  <c r="E202"/>
  <c r="E201"/>
  <c r="E200"/>
  <c r="E199"/>
  <c r="E198"/>
  <c r="E197"/>
  <c r="E196"/>
  <c r="E195"/>
  <c r="E194"/>
  <c r="E193"/>
  <c r="E192"/>
  <c r="E191"/>
  <c r="E190"/>
  <c r="E189"/>
  <c r="E188"/>
  <c r="E187"/>
  <c r="E186"/>
  <c r="E184"/>
  <c r="E183"/>
  <c r="E182"/>
  <c r="E181"/>
  <c r="E180"/>
  <c r="E179"/>
  <c r="E178"/>
  <c r="E177"/>
  <c r="E176"/>
  <c r="E175"/>
  <c r="E174"/>
  <c r="E173"/>
  <c r="E172"/>
  <c r="E171"/>
  <c r="E170"/>
  <c r="E169"/>
  <c r="E168"/>
  <c r="E167"/>
  <c r="E166"/>
  <c r="E165"/>
  <c r="E164"/>
  <c r="E163"/>
  <c r="E162"/>
  <c r="E161"/>
  <c r="E160"/>
  <c r="E159"/>
  <c r="E158"/>
  <c r="E157"/>
  <c r="E156"/>
  <c r="E155"/>
  <c r="E154"/>
  <c r="E153"/>
  <c r="E152"/>
  <c r="E151"/>
  <c r="E150"/>
  <c r="E149"/>
  <c r="E148"/>
  <c r="E147"/>
  <c r="E146"/>
  <c r="E145"/>
  <c r="E144"/>
  <c r="E143"/>
  <c r="E142"/>
  <c r="E141"/>
  <c r="E140"/>
  <c r="E139"/>
  <c r="E138"/>
  <c r="E137"/>
  <c r="E136"/>
  <c r="E135"/>
  <c r="E134"/>
  <c r="E133"/>
  <c r="E132"/>
  <c r="E131"/>
  <c r="E130"/>
  <c r="E129"/>
  <c r="E128"/>
  <c r="E127"/>
  <c r="E126"/>
  <c r="E125"/>
  <c r="E123"/>
  <c r="E122"/>
  <c r="E121"/>
  <c r="E120"/>
  <c r="E119"/>
  <c r="E118"/>
  <c r="E117"/>
  <c r="E116"/>
  <c r="E115"/>
  <c r="E114"/>
  <c r="E113"/>
  <c r="E112"/>
  <c r="E111"/>
  <c r="E110"/>
  <c r="E109"/>
  <c r="E108"/>
  <c r="E107"/>
  <c r="E106"/>
  <c r="E105"/>
  <c r="E104"/>
  <c r="E103"/>
  <c r="E102"/>
  <c r="E101"/>
  <c r="E100"/>
  <c r="E99"/>
  <c r="E98"/>
  <c r="E97"/>
  <c r="E96"/>
  <c r="E95"/>
  <c r="E94"/>
  <c r="E93"/>
  <c r="E92"/>
  <c r="E91"/>
  <c r="E90"/>
  <c r="E89"/>
  <c r="E88"/>
  <c r="E86"/>
  <c r="E87"/>
  <c r="E85"/>
  <c r="E84"/>
  <c r="E83"/>
  <c r="E82"/>
  <c r="E81"/>
  <c r="E80"/>
  <c r="E79"/>
  <c r="E78"/>
  <c r="E77"/>
  <c r="E76"/>
  <c r="E75"/>
  <c r="E74"/>
  <c r="E73"/>
  <c r="E72"/>
  <c r="E71"/>
  <c r="E70"/>
  <c r="E69"/>
  <c r="E68"/>
  <c r="E67"/>
  <c r="E66"/>
  <c r="E65"/>
  <c r="E64"/>
  <c r="E63"/>
  <c r="E62"/>
  <c r="E61"/>
  <c r="E60"/>
  <c r="E59"/>
  <c r="E58"/>
  <c r="E57"/>
  <c r="E56"/>
  <c r="E55"/>
  <c r="E54"/>
  <c r="E53"/>
  <c r="E52"/>
  <c r="E51"/>
  <c r="E50"/>
  <c r="E49"/>
  <c r="E48"/>
  <c r="E47"/>
  <c r="E46"/>
  <c r="E45"/>
  <c r="E44"/>
  <c r="E43"/>
  <c r="E42"/>
  <c r="E41"/>
  <c r="E40"/>
  <c r="E39"/>
  <c r="E38"/>
  <c r="E37"/>
  <c r="E36"/>
  <c r="E35"/>
  <c r="E34"/>
  <c r="E33"/>
  <c r="E32"/>
  <c r="E31"/>
  <c r="E30"/>
  <c r="E29"/>
  <c r="E28"/>
  <c r="P6" i="1"/>
  <c r="O6"/>
  <c r="N6"/>
  <c r="M6"/>
  <c r="L6"/>
  <c r="AD4"/>
  <c r="E16" i="30"/>
  <c r="E17"/>
  <c r="E18"/>
  <c r="E19"/>
  <c r="E20"/>
  <c r="E21"/>
  <c r="E22"/>
  <c r="E23"/>
  <c r="E24"/>
  <c r="E25"/>
  <c r="E27"/>
  <c r="E26"/>
  <c r="E4"/>
  <c r="E5"/>
  <c r="E6"/>
  <c r="E7"/>
  <c r="E9"/>
  <c r="E8"/>
  <c r="E10"/>
  <c r="E11"/>
  <c r="E12"/>
  <c r="E13"/>
  <c r="E14"/>
  <c r="E15"/>
  <c r="AC6" i="1"/>
  <c r="AC4" s="1"/>
  <c r="W22" i="19" l="1"/>
  <c r="Z22" s="1"/>
  <c r="Q49" i="1"/>
  <c r="H92"/>
  <c r="I92"/>
  <c r="J92"/>
  <c r="K92"/>
  <c r="L92"/>
  <c r="M92"/>
  <c r="N92"/>
  <c r="O92"/>
  <c r="Q92"/>
  <c r="V4" i="21"/>
  <c r="U4"/>
  <c r="T4"/>
  <c r="J4"/>
  <c r="I4"/>
  <c r="H4"/>
  <c r="AB6" i="1"/>
  <c r="V25" i="19" l="1"/>
  <c r="U25"/>
  <c r="T25"/>
  <c r="J25"/>
  <c r="I25"/>
  <c r="H25"/>
  <c r="AB92" i="1" l="1"/>
  <c r="AB4"/>
  <c r="AA6" l="1"/>
  <c r="AA4" s="1"/>
  <c r="AA92" l="1"/>
  <c r="Z6"/>
  <c r="Z4" s="1"/>
  <c r="Z92" l="1"/>
  <c r="Y92"/>
  <c r="X92"/>
  <c r="Y6" l="1"/>
  <c r="X6"/>
  <c r="Y4" l="1"/>
  <c r="W6"/>
  <c r="W4" l="1"/>
  <c r="W92"/>
  <c r="V6" l="1"/>
  <c r="V92" l="1"/>
  <c r="U6"/>
  <c r="U4" l="1"/>
  <c r="U92"/>
  <c r="T92" l="1"/>
  <c r="T6" l="1"/>
  <c r="T4" s="1"/>
  <c r="S6"/>
  <c r="S4" s="1"/>
  <c r="R6" l="1"/>
  <c r="R4" l="1"/>
</calcChain>
</file>

<file path=xl/comments1.xml><?xml version="1.0" encoding="utf-8"?>
<comments xmlns="http://schemas.openxmlformats.org/spreadsheetml/2006/main">
  <authors>
    <author>andersonc</author>
  </authors>
  <commentList>
    <comment ref="AP1" authorId="0">
      <text>
        <r>
          <rPr>
            <b/>
            <sz val="9"/>
            <color indexed="81"/>
            <rFont val="Tahoma"/>
            <family val="2"/>
          </rPr>
          <t>andersonc:</t>
        </r>
        <r>
          <rPr>
            <sz val="9"/>
            <color indexed="81"/>
            <rFont val="Tahoma"/>
            <family val="2"/>
          </rPr>
          <t xml:space="preserve">
Graham - can you harmonise the font size in the progress boxes?</t>
        </r>
      </text>
    </comment>
  </commentList>
</comments>
</file>

<file path=xl/comments2.xml><?xml version="1.0" encoding="utf-8"?>
<comments xmlns="http://schemas.openxmlformats.org/spreadsheetml/2006/main">
  <authors>
    <author>andersonc</author>
  </authors>
  <commentList>
    <comment ref="D14" authorId="0">
      <text>
        <r>
          <rPr>
            <b/>
            <sz val="9"/>
            <color indexed="81"/>
            <rFont val="Tahoma"/>
            <charset val="1"/>
          </rPr>
          <t>andersonc:</t>
        </r>
        <r>
          <rPr>
            <sz val="9"/>
            <color indexed="81"/>
            <rFont val="Tahoma"/>
            <charset val="1"/>
          </rPr>
          <t xml:space="preserve">
Explain OR </t>
        </r>
      </text>
    </comment>
  </commentList>
</comments>
</file>

<file path=xl/sharedStrings.xml><?xml version="1.0" encoding="utf-8"?>
<sst xmlns="http://schemas.openxmlformats.org/spreadsheetml/2006/main" count="660" uniqueCount="307">
  <si>
    <t>Key Performance Indicators</t>
  </si>
  <si>
    <t>Reporting Period</t>
  </si>
  <si>
    <r>
      <t xml:space="preserve">OPERATIONAL GOVERNANCE - </t>
    </r>
    <r>
      <rPr>
        <b/>
        <sz val="11"/>
        <rFont val="Arial"/>
        <family val="2"/>
      </rPr>
      <t>We are operationally effective and deliver a value for money service</t>
    </r>
  </si>
  <si>
    <t>CLINICAL GOVERNANCE:  Meeting the requirements of the Infection Control Programme</t>
  </si>
  <si>
    <r>
      <t>STAFF GOVERNANCE:</t>
    </r>
    <r>
      <rPr>
        <b/>
        <sz val="12"/>
        <rFont val="Arial"/>
        <family val="2"/>
      </rPr>
      <t xml:space="preserve">  Treated fairly and consistently</t>
    </r>
  </si>
  <si>
    <r>
      <t>STAFF GOVERNANCE</t>
    </r>
    <r>
      <rPr>
        <b/>
        <sz val="12"/>
        <rFont val="Arial"/>
        <family val="2"/>
      </rPr>
      <t>:  Appropriately trained</t>
    </r>
  </si>
  <si>
    <t>Key</t>
  </si>
  <si>
    <t>Objective on track to complete by agreed date.  Marked "completed" if achieved.</t>
  </si>
  <si>
    <t>Objective still likely to be achieved but likely to be delayed.</t>
  </si>
  <si>
    <t>On or below 4% = Green                               Above 4% = Red</t>
  </si>
  <si>
    <t>Maps to Quality Ambition</t>
  </si>
  <si>
    <t>Effective</t>
  </si>
  <si>
    <t>Person centred</t>
  </si>
  <si>
    <r>
      <t>STAFF GOVERNANCE</t>
    </r>
    <r>
      <rPr>
        <b/>
        <sz val="12"/>
        <rFont val="Arial"/>
        <family val="2"/>
      </rPr>
      <t>:  Safe and Healthy Work Environment</t>
    </r>
  </si>
  <si>
    <t xml:space="preserve"> </t>
  </si>
  <si>
    <t>Key Performance Indicator</t>
  </si>
  <si>
    <t>KPI No</t>
  </si>
  <si>
    <r>
      <t>STAFF GOVERNANCE</t>
    </r>
    <r>
      <rPr>
        <b/>
        <sz val="12"/>
        <rFont val="Arial"/>
        <family val="2"/>
      </rPr>
      <t>:  Treated Fairly and Consistently</t>
    </r>
  </si>
  <si>
    <t>COMPLAINTS MANAGEMENT</t>
  </si>
  <si>
    <t>Objective may not be met</t>
  </si>
  <si>
    <t>Safe</t>
  </si>
  <si>
    <r>
      <rPr>
        <b/>
        <sz val="11"/>
        <rFont val="Arial"/>
        <family val="2"/>
      </rPr>
      <t>Treatment Time Guarantee (TTG): Number of patients who have breached the TTG</t>
    </r>
    <r>
      <rPr>
        <sz val="11"/>
        <rFont val="Arial"/>
        <family val="2"/>
      </rPr>
      <t xml:space="preserve">
No eligible patient to wait longer than 12 weeks from the date inpatient/day-case treatment is agreed to start of treatment</t>
    </r>
  </si>
  <si>
    <r>
      <t xml:space="preserve">STAFF GOVERNANCE:  </t>
    </r>
    <r>
      <rPr>
        <b/>
        <sz val="12"/>
        <rFont val="Arial"/>
        <family val="2"/>
      </rPr>
      <t>Appropriately trained</t>
    </r>
  </si>
  <si>
    <r>
      <rPr>
        <b/>
        <sz val="11"/>
        <rFont val="Arial"/>
        <family val="2"/>
      </rPr>
      <t xml:space="preserve"> Delivery of e-Health Strategy Work Plan: </t>
    </r>
    <r>
      <rPr>
        <sz val="11"/>
        <rFont val="Arial"/>
        <family val="2"/>
      </rPr>
      <t>Completion of milestones on action plan within agreed timescales as defined by the e-Health Steering Group</t>
    </r>
  </si>
  <si>
    <t>Achieved = Green            
Not Achieved = Red</t>
  </si>
  <si>
    <t>On target = Green             
&lt;20% below target = Amber             
&gt;20% below target = Red</t>
  </si>
  <si>
    <t>&gt;75% = Green        
75% - 60%  = Amber           
&lt;60% = Red</t>
  </si>
  <si>
    <t>1 case = G           
2 cases = A           
&gt;2 cases = R</t>
  </si>
  <si>
    <t>1 case = G           
2 cases = A          
 &gt;2 cases = R</t>
  </si>
  <si>
    <t xml:space="preserve">Within 10% of target = Green           
Within 10%-15% of target = Amber              
&gt;15% = Red      </t>
  </si>
  <si>
    <t>Breakeven = Green             
Overspend = Red</t>
  </si>
  <si>
    <r>
      <rPr>
        <b/>
        <sz val="11"/>
        <rFont val="Arial"/>
        <family val="2"/>
      </rPr>
      <t>eHealth system availability (includes TrakCare, Clinical Portal, Opera)</t>
    </r>
    <r>
      <rPr>
        <sz val="11"/>
        <rFont val="Arial"/>
        <family val="2"/>
      </rPr>
      <t xml:space="preserve">
Percentage system up time
Target – 95%</t>
    </r>
  </si>
  <si>
    <t>100% = G       
95% - 99% = A   
&lt;95% = R</t>
  </si>
  <si>
    <t>0 = Green                  
&gt;0 = Red</t>
  </si>
  <si>
    <t>Green = Achieved
Red = Not Achieved</t>
  </si>
  <si>
    <t>&gt;95% = Green
93-95% = Amber
&lt;93% = Red</t>
  </si>
  <si>
    <t>Month</t>
  </si>
  <si>
    <t>Actual</t>
  </si>
  <si>
    <t>Target</t>
  </si>
  <si>
    <r>
      <rPr>
        <b/>
        <sz val="11"/>
        <rFont val="Arial"/>
        <family val="2"/>
      </rPr>
      <t xml:space="preserve">Sickness absence
</t>
    </r>
    <r>
      <rPr>
        <sz val="11"/>
        <rFont val="Arial"/>
        <family val="2"/>
      </rPr>
      <t>SWISS figure</t>
    </r>
    <r>
      <rPr>
        <b/>
        <sz val="11"/>
        <rFont val="Arial"/>
        <family val="2"/>
      </rPr>
      <t xml:space="preserve">
</t>
    </r>
    <r>
      <rPr>
        <sz val="11"/>
        <rFont val="Arial"/>
        <family val="2"/>
      </rPr>
      <t>Maintain target of 4%</t>
    </r>
  </si>
  <si>
    <t>Green</t>
  </si>
  <si>
    <t xml:space="preserve">red </t>
  </si>
  <si>
    <t>Colour rating</t>
  </si>
  <si>
    <t>Below 80% = red
Above 80% = green</t>
  </si>
  <si>
    <t>Achieved = Green    
Not Achieved = Red</t>
  </si>
  <si>
    <t>Within 10% of target = Green         
&gt;10% - &lt; 20% below target = Amber                 
&gt;20% below target = Red</t>
  </si>
  <si>
    <t>Actual %</t>
  </si>
  <si>
    <t>Actual #</t>
  </si>
  <si>
    <t>Colour code</t>
  </si>
  <si>
    <t xml:space="preserve">Within 10% of target = Green     
&gt;10% adverse variation = Red   </t>
  </si>
  <si>
    <t>Within 5% of target = Green   
5% - 10% adverse variance = Amber   
&gt;10% adverse variance = Red</t>
  </si>
  <si>
    <t>Actual%</t>
  </si>
  <si>
    <t>Target %</t>
  </si>
  <si>
    <t>Variance</t>
  </si>
  <si>
    <t>Green thresh</t>
  </si>
  <si>
    <t>Red thresh</t>
  </si>
  <si>
    <t>Within 5% = G       
&gt;5%-14% = A         
15% or less = R</t>
  </si>
  <si>
    <t xml:space="preserve">Actual </t>
  </si>
  <si>
    <t>Colour</t>
  </si>
  <si>
    <t>Within 10% = G       
11%-30% = A         
&gt;30% = R</t>
  </si>
  <si>
    <t>Progress</t>
  </si>
  <si>
    <t xml:space="preserve">Within 5% of target = Green           
Within 5%-10% of target = Amber              
&gt;10% = Red      </t>
  </si>
  <si>
    <t>Upper red</t>
  </si>
  <si>
    <t>Lower red</t>
  </si>
  <si>
    <r>
      <rPr>
        <b/>
        <sz val="11"/>
        <color theme="1"/>
        <rFont val="Arial"/>
        <family val="2"/>
      </rPr>
      <t>MD</t>
    </r>
    <r>
      <rPr>
        <b/>
        <sz val="11"/>
        <color theme="1"/>
        <rFont val="Calibri"/>
        <family val="2"/>
      </rPr>
      <t>α</t>
    </r>
    <r>
      <rPr>
        <b/>
        <sz val="11"/>
        <color theme="1"/>
        <rFont val="Arial"/>
        <family val="2"/>
      </rPr>
      <t>T (Medical Devices Alpha Test) sessions secured</t>
    </r>
    <r>
      <rPr>
        <sz val="11"/>
        <color theme="1"/>
        <rFont val="Arial"/>
        <family val="2"/>
      </rPr>
      <t xml:space="preserve">
Target = 2 event/quarter
                    8 events/year</t>
    </r>
  </si>
  <si>
    <t>Indicates LDP standard</t>
  </si>
  <si>
    <r>
      <rPr>
        <b/>
        <sz val="11"/>
        <rFont val="Arial"/>
        <family val="2"/>
      </rPr>
      <t xml:space="preserve">MRSA/MSSA bacterium
</t>
    </r>
    <r>
      <rPr>
        <sz val="11"/>
        <rFont val="Arial"/>
        <family val="2"/>
      </rPr>
      <t xml:space="preserve">Maintain a rate of 0.12 cases per 1000 acute occupied bed days </t>
    </r>
  </si>
  <si>
    <t>&gt;10% over  = R
&gt;5% - 10% over = A
Within 5% of target = G   
&gt;5% - 10% under = A   
&gt;10% under  = R</t>
  </si>
  <si>
    <t>Green Threshold</t>
  </si>
  <si>
    <t>Red Threshold</t>
  </si>
  <si>
    <r>
      <t xml:space="preserve">National Waiting Times actual activity vs. target activity for Diagnostic Imaging
</t>
    </r>
    <r>
      <rPr>
        <sz val="11"/>
        <color theme="1"/>
        <rFont val="Arial"/>
        <family val="2"/>
      </rPr>
      <t>% variance against target year to date</t>
    </r>
  </si>
  <si>
    <t>CRITICAL CARE WARD BED OCCUPANCY</t>
  </si>
  <si>
    <t>WAITING LIST</t>
  </si>
  <si>
    <r>
      <rPr>
        <b/>
        <sz val="11"/>
        <rFont val="Arial"/>
        <family val="2"/>
      </rPr>
      <t>HDU 2</t>
    </r>
    <r>
      <rPr>
        <sz val="11"/>
        <rFont val="Arial"/>
        <family val="2"/>
      </rPr>
      <t xml:space="preserve">
Target occupancy of 87.5%</t>
    </r>
  </si>
  <si>
    <r>
      <rPr>
        <b/>
        <sz val="11"/>
        <rFont val="Arial"/>
        <family val="2"/>
      </rPr>
      <t>HDU 3</t>
    </r>
    <r>
      <rPr>
        <sz val="11"/>
        <rFont val="Arial"/>
        <family val="2"/>
      </rPr>
      <t xml:space="preserve">
Target occupancy of 87.5%</t>
    </r>
  </si>
  <si>
    <r>
      <rPr>
        <b/>
        <sz val="11"/>
        <rFont val="Arial"/>
        <family val="2"/>
      </rPr>
      <t>Maintain hotel sickness absence target of 4%. (Source: HR.net)</t>
    </r>
    <r>
      <rPr>
        <sz val="11"/>
        <rFont val="Arial"/>
        <family val="2"/>
      </rPr>
      <t xml:space="preserve">
Achieve target of 4%
Reported sickness %</t>
    </r>
  </si>
  <si>
    <r>
      <rPr>
        <b/>
        <sz val="11"/>
        <color theme="1"/>
        <rFont val="Arial"/>
        <family val="2"/>
      </rPr>
      <t>GJNH Patient Bed Night Usage</t>
    </r>
    <r>
      <rPr>
        <sz val="11"/>
        <color theme="1"/>
        <rFont val="Arial"/>
        <family val="2"/>
      </rPr>
      <t xml:space="preserve">
Variance against budget YTD</t>
    </r>
  </si>
  <si>
    <t>Within 5% of target or above = Green
Within 5-10% = Amber
&gt;10% below target = Red</t>
  </si>
  <si>
    <t>Rate</t>
  </si>
  <si>
    <t>100% = Green
&lt;100% = Red</t>
  </si>
  <si>
    <r>
      <rPr>
        <b/>
        <sz val="11"/>
        <rFont val="Arial"/>
        <family val="2"/>
      </rPr>
      <t xml:space="preserve">Nursing Revalidation 
</t>
    </r>
    <r>
      <rPr>
        <sz val="11"/>
        <rFont val="Arial"/>
        <family val="2"/>
      </rPr>
      <t>Percentage of eligible staff who have successfully revalidated as advised by the NMC relative to the number of staff due for revalidation during the month 
Target 100%</t>
    </r>
  </si>
  <si>
    <t>denominator</t>
  </si>
  <si>
    <r>
      <rPr>
        <b/>
        <sz val="11"/>
        <rFont val="Arial"/>
        <family val="2"/>
      </rPr>
      <t>% Bed Occupancy - Interventional Cardiology Wards</t>
    </r>
    <r>
      <rPr>
        <sz val="11"/>
        <rFont val="Arial"/>
        <family val="2"/>
      </rPr>
      <t xml:space="preserve">
Combined occupancy position for Wards 2C, 2D and CCU</t>
    </r>
  </si>
  <si>
    <r>
      <rPr>
        <b/>
        <sz val="11"/>
        <rFont val="Arial"/>
        <family val="2"/>
      </rPr>
      <t>Ward 2C</t>
    </r>
    <r>
      <rPr>
        <sz val="11"/>
        <rFont val="Arial"/>
        <family val="2"/>
      </rPr>
      <t xml:space="preserve">
</t>
    </r>
  </si>
  <si>
    <r>
      <rPr>
        <b/>
        <sz val="11"/>
        <rFont val="Arial"/>
        <family val="2"/>
      </rPr>
      <t>Ward 2D</t>
    </r>
    <r>
      <rPr>
        <sz val="11"/>
        <rFont val="Arial"/>
        <family val="2"/>
      </rPr>
      <t xml:space="preserve">
</t>
    </r>
  </si>
  <si>
    <r>
      <rPr>
        <b/>
        <sz val="11"/>
        <rFont val="Arial"/>
        <family val="2"/>
      </rPr>
      <t>CCU</t>
    </r>
    <r>
      <rPr>
        <sz val="11"/>
        <rFont val="Arial"/>
        <family val="2"/>
      </rPr>
      <t xml:space="preserve">
</t>
    </r>
  </si>
  <si>
    <r>
      <rPr>
        <b/>
        <sz val="11"/>
        <rFont val="Arial"/>
        <family val="2"/>
      </rPr>
      <t>Ward 3 West</t>
    </r>
    <r>
      <rPr>
        <sz val="11"/>
        <rFont val="Arial"/>
        <family val="2"/>
      </rPr>
      <t xml:space="preserve">
</t>
    </r>
  </si>
  <si>
    <r>
      <rPr>
        <b/>
        <sz val="11"/>
        <rFont val="Arial"/>
        <family val="2"/>
      </rPr>
      <t>Ward 3 East</t>
    </r>
    <r>
      <rPr>
        <sz val="11"/>
        <rFont val="Arial"/>
        <family val="2"/>
      </rPr>
      <t xml:space="preserve">
</t>
    </r>
  </si>
  <si>
    <r>
      <rPr>
        <b/>
        <sz val="11"/>
        <rFont val="Arial"/>
        <family val="2"/>
      </rPr>
      <t>Ward 2West</t>
    </r>
    <r>
      <rPr>
        <sz val="11"/>
        <rFont val="Arial"/>
        <family val="2"/>
      </rPr>
      <t xml:space="preserve">
</t>
    </r>
  </si>
  <si>
    <r>
      <rPr>
        <b/>
        <sz val="11"/>
        <rFont val="Arial"/>
        <family val="2"/>
      </rPr>
      <t>Ward 2East</t>
    </r>
    <r>
      <rPr>
        <sz val="11"/>
        <rFont val="Arial"/>
        <family val="2"/>
      </rPr>
      <t xml:space="preserve">
</t>
    </r>
  </si>
  <si>
    <r>
      <rPr>
        <b/>
        <sz val="11"/>
        <rFont val="Arial"/>
        <family val="2"/>
      </rPr>
      <t>NSD</t>
    </r>
    <r>
      <rPr>
        <sz val="11"/>
        <rFont val="Arial"/>
        <family val="2"/>
      </rPr>
      <t xml:space="preserve">
</t>
    </r>
  </si>
  <si>
    <r>
      <rPr>
        <b/>
        <sz val="11"/>
        <rFont val="Arial"/>
        <family val="2"/>
      </rPr>
      <t>% Bed Occupancy - Elective Acute Wards</t>
    </r>
    <r>
      <rPr>
        <sz val="11"/>
        <rFont val="Arial"/>
        <family val="2"/>
      </rPr>
      <t xml:space="preserve">
Combined occupancy position for NSD, 2 East, 2 West, 3 East, 3 West</t>
    </r>
  </si>
  <si>
    <r>
      <rPr>
        <u/>
        <sz val="9"/>
        <rFont val="Arial"/>
        <family val="2"/>
      </rPr>
      <t>&gt;</t>
    </r>
    <r>
      <rPr>
        <sz val="9"/>
        <rFont val="Arial"/>
        <family val="2"/>
      </rPr>
      <t xml:space="preserve">90.1% = R
70 -90% = G 
60-69.9% = A
</t>
    </r>
    <r>
      <rPr>
        <u/>
        <sz val="9"/>
        <rFont val="Arial"/>
        <family val="2"/>
      </rPr>
      <t>&lt;</t>
    </r>
    <r>
      <rPr>
        <sz val="9"/>
        <rFont val="Arial"/>
        <family val="2"/>
      </rPr>
      <t xml:space="preserve">59.9% = B     
</t>
    </r>
  </si>
  <si>
    <r>
      <rPr>
        <u/>
        <sz val="9"/>
        <rFont val="Arial"/>
        <family val="2"/>
      </rPr>
      <t>&gt;</t>
    </r>
    <r>
      <rPr>
        <sz val="9"/>
        <rFont val="Arial"/>
        <family val="2"/>
      </rPr>
      <t xml:space="preserve"> 78.1% = R 
72–78% = G 
65 -71.9% = A
</t>
    </r>
    <r>
      <rPr>
        <u/>
        <sz val="9"/>
        <rFont val="Arial"/>
        <family val="2"/>
      </rPr>
      <t>&lt;</t>
    </r>
    <r>
      <rPr>
        <sz val="9"/>
        <rFont val="Arial"/>
        <family val="2"/>
      </rPr>
      <t xml:space="preserve"> 64.9% = B</t>
    </r>
  </si>
  <si>
    <r>
      <rPr>
        <u/>
        <sz val="9"/>
        <rFont val="Arial"/>
        <family val="2"/>
      </rPr>
      <t>&gt;</t>
    </r>
    <r>
      <rPr>
        <sz val="9"/>
        <rFont val="Arial"/>
        <family val="2"/>
      </rPr>
      <t xml:space="preserve">87.6 = R
75.1-87.5% = G
62.6-75% = A
</t>
    </r>
    <r>
      <rPr>
        <u/>
        <sz val="9"/>
        <rFont val="Arial"/>
        <family val="2"/>
      </rPr>
      <t>&lt;</t>
    </r>
    <r>
      <rPr>
        <sz val="9"/>
        <rFont val="Arial"/>
        <family val="2"/>
      </rPr>
      <t>62.5%  =  B</t>
    </r>
  </si>
  <si>
    <r>
      <t xml:space="preserve">87.4%- 100% = R
81% -87.3% = G
77%-80.9%= A
</t>
    </r>
    <r>
      <rPr>
        <u/>
        <sz val="10"/>
        <rFont val="Arial"/>
        <family val="2"/>
      </rPr>
      <t>&lt;</t>
    </r>
    <r>
      <rPr>
        <sz val="10"/>
        <rFont val="Arial"/>
        <family val="2"/>
      </rPr>
      <t xml:space="preserve">76.9%  =  B
</t>
    </r>
  </si>
  <si>
    <r>
      <rPr>
        <u/>
        <sz val="10"/>
        <rFont val="Arial"/>
        <family val="2"/>
      </rPr>
      <t>&gt;</t>
    </r>
    <r>
      <rPr>
        <sz val="10"/>
        <rFont val="Arial"/>
        <family val="2"/>
      </rPr>
      <t xml:space="preserve">90.1% = R    
86-90%= G 
78-85.9% = A 
</t>
    </r>
    <r>
      <rPr>
        <u/>
        <sz val="10"/>
        <rFont val="Arial"/>
        <family val="2"/>
      </rPr>
      <t>&lt;</t>
    </r>
    <r>
      <rPr>
        <sz val="10"/>
        <rFont val="Arial"/>
        <family val="2"/>
      </rPr>
      <t xml:space="preserve">77.9% = B </t>
    </r>
  </si>
  <si>
    <t>5.1.1</t>
  </si>
  <si>
    <t>5.1.2</t>
  </si>
  <si>
    <t>5.1.3</t>
  </si>
  <si>
    <t>5.1.4</t>
  </si>
  <si>
    <t>5.1.5</t>
  </si>
  <si>
    <t>5.2.1</t>
  </si>
  <si>
    <t>5.2.2</t>
  </si>
  <si>
    <t>5.2.3</t>
  </si>
  <si>
    <t>5.3.1</t>
  </si>
  <si>
    <t>5.3.2</t>
  </si>
  <si>
    <t>5.3.3</t>
  </si>
  <si>
    <t>5.3.4</t>
  </si>
  <si>
    <t>Objective may not be met (excess bed occupancy)</t>
  </si>
  <si>
    <t>Objective may not be met (below target bed occupancy)</t>
  </si>
  <si>
    <r>
      <rPr>
        <b/>
        <sz val="11"/>
        <rFont val="Arial"/>
        <family val="2"/>
      </rPr>
      <t>ICU 2</t>
    </r>
    <r>
      <rPr>
        <sz val="11"/>
        <rFont val="Arial"/>
        <family val="2"/>
      </rPr>
      <t xml:space="preserve">
Target occupancy in the range 
72-78%</t>
    </r>
  </si>
  <si>
    <r>
      <rPr>
        <b/>
        <sz val="11"/>
        <rFont val="Arial"/>
        <family val="2"/>
      </rPr>
      <t>31 Day Cancer: All Cancer Treatment</t>
    </r>
    <r>
      <rPr>
        <sz val="11"/>
        <rFont val="Arial"/>
        <family val="2"/>
      </rPr>
      <t xml:space="preserve"> 
95% of patients to be treated within 31 days</t>
    </r>
  </si>
  <si>
    <r>
      <rPr>
        <u/>
        <sz val="9"/>
        <rFont val="Arial"/>
        <family val="2"/>
      </rPr>
      <t>&gt;</t>
    </r>
    <r>
      <rPr>
        <sz val="9"/>
        <rFont val="Arial"/>
        <family val="2"/>
      </rPr>
      <t xml:space="preserve">87.4% = R 
75%-87.3% = G 
65%-74.9% = A 
</t>
    </r>
    <r>
      <rPr>
        <u/>
        <sz val="9"/>
        <rFont val="Arial"/>
        <family val="2"/>
      </rPr>
      <t>&lt;</t>
    </r>
    <r>
      <rPr>
        <sz val="9"/>
        <rFont val="Arial"/>
        <family val="2"/>
      </rPr>
      <t>64.9% = B</t>
    </r>
  </si>
  <si>
    <t>≤0.50% = G           
0.51%-0.75% = A              
≥0.76% = R</t>
  </si>
  <si>
    <t>≤0.40% = G           
0.41%-0.60% = A              
≥0.61% = R</t>
  </si>
  <si>
    <t>&lt;£2.7m = Green                
&lt;5% adverse variance = Amber    
 &gt;5% adverse variation = Red</t>
  </si>
  <si>
    <r>
      <rPr>
        <b/>
        <sz val="11"/>
        <color theme="1"/>
        <rFont val="Arial"/>
        <family val="2"/>
      </rPr>
      <t>Number of complaints</t>
    </r>
    <r>
      <rPr>
        <sz val="11"/>
        <color theme="1"/>
        <rFont val="Arial"/>
        <family val="2"/>
      </rPr>
      <t xml:space="preserve">
Maintain at less than 4</t>
    </r>
  </si>
  <si>
    <t>CLINICAL GOVERNANCE: Deliver a service which is clinically safe and effective, supported by the organisations clinical governance and risk management activities.</t>
  </si>
  <si>
    <t>FINANCIAL GOVERNANCE: Ensure delivery of service within agreed resources</t>
  </si>
  <si>
    <r>
      <t xml:space="preserve">OPERATIONAL GOVERNANCE: </t>
    </r>
    <r>
      <rPr>
        <b/>
        <sz val="11"/>
        <rFont val="Arial"/>
        <family val="2"/>
      </rPr>
      <t>We are operationally effective and deliver a value for money service</t>
    </r>
  </si>
  <si>
    <r>
      <t>FINANCIAL GOVERNANCE:</t>
    </r>
    <r>
      <rPr>
        <b/>
        <sz val="12"/>
        <rFont val="Arial"/>
        <family val="2"/>
      </rPr>
      <t xml:space="preserve"> Ensure delivery of service within agreed resources</t>
    </r>
  </si>
  <si>
    <t>6664</t>
  </si>
  <si>
    <t>RAG</t>
  </si>
  <si>
    <t>Target variance</t>
  </si>
  <si>
    <t>YTD £ Target</t>
  </si>
  <si>
    <t>Actual Variance</t>
  </si>
  <si>
    <t>YTD £ Actual</t>
  </si>
  <si>
    <r>
      <t>Manage within annual budget limit</t>
    </r>
    <r>
      <rPr>
        <sz val="11"/>
        <color theme="1"/>
        <rFont val="Arial"/>
        <family val="2"/>
      </rPr>
      <t xml:space="preserve">
Maintain breakeven position</t>
    </r>
  </si>
  <si>
    <t>ACUTE WARD BED OCCUPANCY</t>
  </si>
  <si>
    <t>Stage 1 complaints responded to within 5 working days measured as a percentage of the complaints received</t>
  </si>
  <si>
    <r>
      <rPr>
        <b/>
        <sz val="11"/>
        <color theme="1"/>
        <rFont val="Arial"/>
        <family val="2"/>
      </rPr>
      <t>Grievances (both collective and individual) measured as a percentage of headcount</t>
    </r>
    <r>
      <rPr>
        <b/>
        <sz val="11"/>
        <color theme="1"/>
        <rFont val="Arial"/>
        <family val="2"/>
      </rPr>
      <t xml:space="preserve">
</t>
    </r>
    <r>
      <rPr>
        <sz val="11"/>
        <color theme="1"/>
        <rFont val="Arial"/>
        <family val="2"/>
      </rPr>
      <t>Maintain at ≤0.40% per quarter</t>
    </r>
  </si>
  <si>
    <r>
      <rPr>
        <b/>
        <sz val="11"/>
        <color theme="1"/>
        <rFont val="Arial"/>
        <family val="2"/>
      </rPr>
      <t>Disciplinaries measured as a percentage of headcount</t>
    </r>
    <r>
      <rPr>
        <b/>
        <sz val="11"/>
        <color theme="1"/>
        <rFont val="Arial"/>
        <family val="2"/>
      </rPr>
      <t xml:space="preserve">
</t>
    </r>
    <r>
      <rPr>
        <sz val="11"/>
        <color theme="1"/>
        <rFont val="Arial"/>
        <family val="2"/>
      </rPr>
      <t xml:space="preserve">Maintain at ≤0.50% per quarter </t>
    </r>
  </si>
  <si>
    <t>Stage 2 complaints responded to within 20 days measured as a percentage of the complaints received</t>
  </si>
  <si>
    <r>
      <t xml:space="preserve">Waiting List Audit
</t>
    </r>
    <r>
      <rPr>
        <sz val="11"/>
        <rFont val="Arial"/>
        <family val="2"/>
      </rPr>
      <t>Audit of hospital patient administration system to sample 15 patients across all clinical specialties verifying compliance with Treatment Time Guarantee (TTG) requirements</t>
    </r>
  </si>
  <si>
    <t>NA</t>
  </si>
  <si>
    <t>No complaints</t>
  </si>
  <si>
    <r>
      <t xml:space="preserve">National Waiting Times actual activity vs. target activity for inpatient &amp; day cases (adjusted for complexity)
</t>
    </r>
    <r>
      <rPr>
        <sz val="11"/>
        <rFont val="Arial"/>
        <family val="2"/>
      </rPr>
      <t>% variance against target year to date</t>
    </r>
  </si>
  <si>
    <t>N/A</t>
  </si>
  <si>
    <r>
      <t xml:space="preserve">RESEARCH GOVERNANCE: </t>
    </r>
    <r>
      <rPr>
        <b/>
        <sz val="12"/>
        <color theme="1"/>
        <rFont val="Arial"/>
        <family val="2"/>
      </rPr>
      <t>Deliver a research governance service which is safe and effective, supported by the organisations clinical governance and risk management activities.</t>
    </r>
  </si>
  <si>
    <r>
      <rPr>
        <b/>
        <sz val="11"/>
        <color theme="1"/>
        <rFont val="Arial"/>
        <family val="2"/>
      </rPr>
      <t>Total number of new research projects approved in quarter</t>
    </r>
    <r>
      <rPr>
        <sz val="11"/>
        <color theme="1"/>
        <rFont val="Arial"/>
        <family val="2"/>
      </rPr>
      <t xml:space="preserve">
Maintain at 8 projects per quarter</t>
    </r>
  </si>
  <si>
    <t>≥8  = Green                
6-7 = Amber           
≤5 = Red</t>
  </si>
  <si>
    <r>
      <rPr>
        <b/>
        <sz val="11"/>
        <color theme="1"/>
        <rFont val="Arial"/>
        <family val="2"/>
      </rPr>
      <t>Approval time for research projects</t>
    </r>
    <r>
      <rPr>
        <sz val="11"/>
        <color theme="1"/>
        <rFont val="Arial"/>
        <family val="2"/>
      </rPr>
      <t xml:space="preserve">
Days from receipt of a complete document set to approval
Target = 80% of approvals within 30 calendar days</t>
    </r>
  </si>
  <si>
    <r>
      <rPr>
        <b/>
        <sz val="11"/>
        <color theme="1"/>
        <rFont val="Arial"/>
        <family val="2"/>
      </rPr>
      <t>Recruitment to projects closed to recruitment in quarter</t>
    </r>
    <r>
      <rPr>
        <sz val="11"/>
        <color theme="1"/>
        <rFont val="Arial"/>
        <family val="2"/>
      </rPr>
      <t xml:space="preserve">
% actual recruitment vs. target recruitment for all research projects closed in quarter; target is 85% of studies recruiting 100% or greater of target</t>
    </r>
  </si>
  <si>
    <r>
      <t>FINANCIAL GOVERNANCE:</t>
    </r>
    <r>
      <rPr>
        <b/>
        <sz val="12"/>
        <color theme="1"/>
        <rFont val="Arial"/>
        <family val="2"/>
      </rPr>
      <t xml:space="preserve"> Ensure delivery of service within agreed resources</t>
    </r>
  </si>
  <si>
    <t>Expected</t>
  </si>
  <si>
    <t>Target line</t>
  </si>
  <si>
    <r>
      <t xml:space="preserve">OPERATIONAL GOVERNANCE: </t>
    </r>
    <r>
      <rPr>
        <b/>
        <sz val="11"/>
        <color theme="1"/>
        <rFont val="Arial"/>
        <family val="2"/>
      </rPr>
      <t>We are operationally effective and deliver a value for money service</t>
    </r>
  </si>
  <si>
    <r>
      <t xml:space="preserve">% Occupancy within the Clinical Skills Centre
</t>
    </r>
    <r>
      <rPr>
        <sz val="11"/>
        <color theme="1"/>
        <rFont val="Arial"/>
        <family val="2"/>
      </rPr>
      <t>Number of hours used divided by number of available hours</t>
    </r>
    <r>
      <rPr>
        <b/>
        <sz val="11"/>
        <color theme="1"/>
        <rFont val="Arial"/>
        <family val="2"/>
      </rPr>
      <t xml:space="preserve">
</t>
    </r>
    <r>
      <rPr>
        <sz val="11"/>
        <color theme="1"/>
        <rFont val="Arial"/>
        <family val="2"/>
      </rPr>
      <t>Target = 75%  (5 day occupancy)</t>
    </r>
  </si>
  <si>
    <r>
      <rPr>
        <b/>
        <sz val="11"/>
        <color theme="1"/>
        <rFont val="Arial"/>
        <family val="2"/>
      </rPr>
      <t>% Occupancy within the Clinical Research Facility</t>
    </r>
    <r>
      <rPr>
        <sz val="11"/>
        <color theme="1"/>
        <rFont val="Arial"/>
        <family val="2"/>
      </rPr>
      <t xml:space="preserve">
Number of hours used divided by number of available hours
Target = 80%  (5 day occupancy)</t>
    </r>
  </si>
  <si>
    <r>
      <rPr>
        <b/>
        <sz val="11"/>
        <rFont val="Arial"/>
        <family val="2"/>
      </rPr>
      <t xml:space="preserve">Clostridium difficile infections (CDI) in ages 15+
</t>
    </r>
    <r>
      <rPr>
        <sz val="11"/>
        <rFont val="Arial"/>
        <family val="2"/>
      </rPr>
      <t>Maintain at 0.10 cases per 1000 total acute occupied bed days or lower</t>
    </r>
  </si>
  <si>
    <r>
      <t xml:space="preserve">Medical Appraisal of relevant doctors in 2018/19 with completed appraisal interview 
</t>
    </r>
    <r>
      <rPr>
        <sz val="11"/>
        <color theme="1"/>
        <rFont val="Arial"/>
        <family val="2"/>
      </rPr>
      <t xml:space="preserve">Completed appraisals interviews to date, does not confirm Form 4 sign off  with trajectory:
July 18 - 30%        Nov 18 - 60%
Mar 19 - 100%
</t>
    </r>
  </si>
  <si>
    <r>
      <rPr>
        <b/>
        <sz val="11"/>
        <color theme="1"/>
        <rFont val="Arial"/>
        <family val="2"/>
      </rPr>
      <t xml:space="preserve">Medical Appraisal of relevant doctors in year 2018/19 with completed Form 4 </t>
    </r>
    <r>
      <rPr>
        <sz val="11"/>
        <color theme="1"/>
        <rFont val="Arial"/>
        <family val="2"/>
      </rPr>
      <t xml:space="preserve">
Completed appraisal interviews and Form 4 sign off with trajectory:
July 18 - 30%        Nov 18 - 60%
Mar 19 - 100%</t>
    </r>
  </si>
  <si>
    <r>
      <t xml:space="preserve">% Bed Occupancy - Critical Care Wards
</t>
    </r>
    <r>
      <rPr>
        <sz val="12"/>
        <rFont val="Arial"/>
        <family val="2"/>
      </rPr>
      <t>Combined occupancy position for ICU 1, ICU 2, HDU 2 and HDU 3</t>
    </r>
  </si>
  <si>
    <r>
      <rPr>
        <sz val="9"/>
        <rFont val="Calibri"/>
        <family val="2"/>
      </rPr>
      <t>≥</t>
    </r>
    <r>
      <rPr>
        <sz val="9"/>
        <rFont val="Arial"/>
        <family val="2"/>
      </rPr>
      <t xml:space="preserve">84.8% = R
73-84.7% = G 
63.4-72.9% = A
</t>
    </r>
    <r>
      <rPr>
        <sz val="9"/>
        <rFont val="Calibri"/>
        <family val="2"/>
      </rPr>
      <t>≤</t>
    </r>
    <r>
      <rPr>
        <sz val="9"/>
        <rFont val="Arial"/>
        <family val="2"/>
      </rPr>
      <t xml:space="preserve">63.3% = B     
</t>
    </r>
  </si>
  <si>
    <t>DAY OF SURGERY ADMISSION</t>
  </si>
  <si>
    <r>
      <t xml:space="preserve">Orthopaedic Day of Surgery Admission Rate
</t>
    </r>
    <r>
      <rPr>
        <sz val="11"/>
        <rFont val="Arial"/>
        <family val="2"/>
      </rPr>
      <t>Target for 70% of Orthopaedic admissions to be DoSA, rising to 75% from October 2018.</t>
    </r>
  </si>
  <si>
    <r>
      <t xml:space="preserve">Thoracic Surgery Day of Surgery Admission Rate
</t>
    </r>
    <r>
      <rPr>
        <sz val="11"/>
        <rFont val="Arial"/>
        <family val="2"/>
      </rPr>
      <t>Target for 44% of Thoracic Surgery admissions to be DoSA by March 2019</t>
    </r>
  </si>
  <si>
    <t>THEATRE CANCELLATIONS</t>
  </si>
  <si>
    <r>
      <t xml:space="preserve">Orthopaedic Surgery Cancellation Rate
</t>
    </r>
    <r>
      <rPr>
        <sz val="12"/>
        <rFont val="Arial"/>
        <family val="2"/>
      </rPr>
      <t>Target of 3% monthly cancellation rate</t>
    </r>
  </si>
  <si>
    <r>
      <t xml:space="preserve">Ophthalmology Cancellation Rate
</t>
    </r>
    <r>
      <rPr>
        <sz val="12"/>
        <rFont val="Arial"/>
        <family val="2"/>
      </rPr>
      <t>Target of 3% monthly cancellation rate</t>
    </r>
  </si>
  <si>
    <r>
      <t xml:space="preserve">Cardiac Surgery Day of Surgery Admission Rate
</t>
    </r>
    <r>
      <rPr>
        <sz val="11"/>
        <rFont val="Arial"/>
        <family val="2"/>
      </rPr>
      <t>Target for 15% of Cardiac Surgery major procedure admissions to be DoSA by March 2019</t>
    </r>
  </si>
  <si>
    <t>0-2 = G           
3-5 = A              
≥6 = R</t>
  </si>
  <si>
    <r>
      <rPr>
        <b/>
        <sz val="11"/>
        <color theme="1"/>
        <rFont val="Arial"/>
        <family val="2"/>
      </rPr>
      <t>Review Pro Quality Score</t>
    </r>
    <r>
      <rPr>
        <sz val="11"/>
        <color theme="1"/>
        <rFont val="Arial"/>
        <family val="2"/>
      </rPr>
      <t xml:space="preserve">
Target = 85%</t>
    </r>
  </si>
  <si>
    <r>
      <rPr>
        <sz val="10"/>
        <color theme="1"/>
        <rFont val="Calibri"/>
        <family val="2"/>
      </rPr>
      <t>≥</t>
    </r>
    <r>
      <rPr>
        <sz val="10"/>
        <color theme="1"/>
        <rFont val="Arial"/>
        <family val="2"/>
      </rPr>
      <t xml:space="preserve">85% = Green 
60-84.9% = Amber
</t>
    </r>
    <r>
      <rPr>
        <sz val="10"/>
        <color theme="1"/>
        <rFont val="Calibri"/>
        <family val="2"/>
      </rPr>
      <t>≤</t>
    </r>
    <r>
      <rPr>
        <sz val="10"/>
        <color theme="1"/>
        <rFont val="Arial"/>
        <family val="2"/>
      </rPr>
      <t>59.9% = Red</t>
    </r>
  </si>
  <si>
    <t>Min</t>
  </si>
  <si>
    <r>
      <rPr>
        <b/>
        <sz val="11"/>
        <rFont val="Arial"/>
        <family val="2"/>
      </rPr>
      <t>Stage of Treatment Guarantee - Inpatients and Day Cases (Heart and Lung only)</t>
    </r>
    <r>
      <rPr>
        <sz val="11"/>
        <rFont val="Arial"/>
        <family val="2"/>
      </rPr>
      <t xml:space="preserve">                             
90% of patients to be treated within 12 weeks</t>
    </r>
  </si>
  <si>
    <r>
      <rPr>
        <b/>
        <sz val="11"/>
        <rFont val="Arial"/>
        <family val="2"/>
      </rPr>
      <t xml:space="preserve">Stage of Treatment Guarantee - New Outpatients (Heart and Lung only) </t>
    </r>
    <r>
      <rPr>
        <sz val="11"/>
        <rFont val="Arial"/>
        <family val="2"/>
      </rPr>
      <t xml:space="preserve">                                           
90% of patients to have new outpatient consultation within 12 weeks</t>
    </r>
  </si>
  <si>
    <r>
      <rPr>
        <sz val="10"/>
        <rFont val="Arial"/>
        <family val="2"/>
      </rPr>
      <t xml:space="preserve">100% = Green
95-99.9% = Amber
</t>
    </r>
    <r>
      <rPr>
        <sz val="10"/>
        <rFont val="Calibri"/>
        <family val="2"/>
      </rPr>
      <t>≤94.9% = Red</t>
    </r>
  </si>
  <si>
    <r>
      <t xml:space="preserve">                 Trend April 17 - March 19
Key:   </t>
    </r>
    <r>
      <rPr>
        <sz val="14"/>
        <color rgb="FF00B0F0"/>
        <rFont val="Arial"/>
        <family val="2"/>
      </rPr>
      <t>_______</t>
    </r>
    <r>
      <rPr>
        <b/>
        <sz val="14"/>
        <rFont val="Arial"/>
        <family val="2"/>
      </rPr>
      <t xml:space="preserve"> Actual
           </t>
    </r>
    <r>
      <rPr>
        <sz val="14"/>
        <color rgb="FF00B050"/>
        <rFont val="Arial"/>
        <family val="2"/>
      </rPr>
      <t>_______</t>
    </r>
    <r>
      <rPr>
        <b/>
        <sz val="14"/>
        <rFont val="Arial"/>
        <family val="2"/>
      </rPr>
      <t xml:space="preserve"> Green threshold
           </t>
    </r>
    <r>
      <rPr>
        <b/>
        <sz val="14"/>
        <color rgb="FFFF0000"/>
        <rFont val="Arial"/>
        <family val="2"/>
      </rPr>
      <t>______</t>
    </r>
    <r>
      <rPr>
        <b/>
        <sz val="14"/>
        <rFont val="Arial"/>
        <family val="2"/>
      </rPr>
      <t xml:space="preserve"> Red threshold</t>
    </r>
  </si>
  <si>
    <t>Achieved = Green
Not Achieved = Red</t>
  </si>
  <si>
    <r>
      <rPr>
        <b/>
        <sz val="11"/>
        <color theme="1"/>
        <rFont val="Arial"/>
        <family val="2"/>
      </rPr>
      <t>Overall net profit in line with Conference Hotel strategy</t>
    </r>
    <r>
      <rPr>
        <sz val="11"/>
        <color theme="1"/>
        <rFont val="Arial"/>
        <family val="2"/>
      </rPr>
      <t xml:space="preserve">
2018/19 Target = £130K  
Reported variance against budget YTD</t>
    </r>
  </si>
  <si>
    <r>
      <rPr>
        <b/>
        <sz val="11"/>
        <color theme="1"/>
        <rFont val="Arial"/>
        <family val="2"/>
      </rPr>
      <t xml:space="preserve">Achieve Income Target </t>
    </r>
    <r>
      <rPr>
        <sz val="11"/>
        <color theme="1"/>
        <rFont val="Arial"/>
        <family val="2"/>
      </rPr>
      <t xml:space="preserve">
2018/19 Target = £4.9m 
Reported variance against budget YTD</t>
    </r>
  </si>
  <si>
    <r>
      <rPr>
        <b/>
        <sz val="11"/>
        <color theme="1"/>
        <rFont val="Arial"/>
        <family val="2"/>
      </rPr>
      <t>Not for Profit Percentage</t>
    </r>
    <r>
      <rPr>
        <sz val="11"/>
        <color theme="1"/>
        <rFont val="Arial"/>
        <family val="2"/>
      </rPr>
      <t xml:space="preserve">
Percentage of hotel business with not for profit organisations.
Target = Variable According to Monthly Budget
Actual YTD position
</t>
    </r>
  </si>
  <si>
    <r>
      <t xml:space="preserve">                 Trend April 17 - March 19
Key:   </t>
    </r>
    <r>
      <rPr>
        <sz val="14"/>
        <color rgb="FF00B0F0"/>
        <rFont val="Arial"/>
        <family val="2"/>
      </rPr>
      <t>_______</t>
    </r>
    <r>
      <rPr>
        <b/>
        <sz val="14"/>
        <rFont val="Arial"/>
        <family val="2"/>
      </rPr>
      <t xml:space="preserve"> Actual
           </t>
    </r>
    <r>
      <rPr>
        <sz val="14"/>
        <color rgb="FF00B050"/>
        <rFont val="Arial"/>
        <family val="2"/>
      </rPr>
      <t>_______</t>
    </r>
    <r>
      <rPr>
        <b/>
        <sz val="14"/>
        <rFont val="Arial"/>
        <family val="2"/>
      </rPr>
      <t xml:space="preserve"> Green threshold
           </t>
    </r>
    <r>
      <rPr>
        <b/>
        <sz val="14"/>
        <color rgb="FFFF0000"/>
        <rFont val="Arial"/>
        <family val="2"/>
      </rPr>
      <t>_______</t>
    </r>
    <r>
      <rPr>
        <b/>
        <sz val="14"/>
        <rFont val="Arial"/>
        <family val="2"/>
      </rPr>
      <t xml:space="preserve"> Red threshold</t>
    </r>
  </si>
  <si>
    <r>
      <rPr>
        <b/>
        <sz val="11"/>
        <color theme="1"/>
        <rFont val="Arial"/>
        <family val="2"/>
      </rPr>
      <t>Conference Room Utilisation</t>
    </r>
    <r>
      <rPr>
        <sz val="11"/>
        <color theme="1"/>
        <rFont val="Arial"/>
        <family val="2"/>
      </rPr>
      <t xml:space="preserve">
Target = Variable According to Monthly Budget (5 day occupancy)
Reported in month % occupancy</t>
    </r>
  </si>
  <si>
    <t>STAFF GOVERNANCE:  Appropriately Resourced</t>
  </si>
  <si>
    <t>2.4.1</t>
  </si>
  <si>
    <t xml:space="preserve">≥80% = G           
60-79.9% = A              
≤59.9% = R        </t>
  </si>
  <si>
    <t>2.4.2</t>
  </si>
  <si>
    <r>
      <t xml:space="preserve">TURAS PDR - Actively usingTURAS for annual PDR
</t>
    </r>
    <r>
      <rPr>
        <sz val="11"/>
        <rFont val="Arial"/>
        <family val="2"/>
      </rPr>
      <t>Maintain at 80% or above</t>
    </r>
  </si>
  <si>
    <r>
      <rPr>
        <b/>
        <sz val="11"/>
        <color theme="1"/>
        <rFont val="Arial"/>
        <family val="2"/>
      </rPr>
      <t>Conference Delegates</t>
    </r>
    <r>
      <rPr>
        <sz val="11"/>
        <color theme="1"/>
        <rFont val="Arial"/>
        <family val="2"/>
      </rPr>
      <t xml:space="preserve">
2018/19 Target = 16,015 for 2018/19
Reported variance against YTD position</t>
    </r>
  </si>
  <si>
    <r>
      <t xml:space="preserve">                 Trend April 17 - March 19
Key:   </t>
    </r>
    <r>
      <rPr>
        <b/>
        <sz val="14"/>
        <color rgb="FF0070C0"/>
        <rFont val="Arial"/>
        <family val="2"/>
      </rPr>
      <t>_______</t>
    </r>
    <r>
      <rPr>
        <b/>
        <sz val="14"/>
        <color theme="1"/>
        <rFont val="Arial"/>
        <family val="2"/>
      </rPr>
      <t xml:space="preserve"> Actual
           </t>
    </r>
    <r>
      <rPr>
        <b/>
        <sz val="14"/>
        <color rgb="FF00B050"/>
        <rFont val="Arial"/>
        <family val="2"/>
      </rPr>
      <t>_______</t>
    </r>
    <r>
      <rPr>
        <b/>
        <sz val="14"/>
        <color theme="1"/>
        <rFont val="Arial"/>
        <family val="2"/>
      </rPr>
      <t xml:space="preserve"> Target</t>
    </r>
  </si>
  <si>
    <r>
      <rPr>
        <b/>
        <sz val="11"/>
        <color theme="1"/>
        <rFont val="Arial"/>
        <family val="2"/>
      </rPr>
      <t xml:space="preserve">Income 
</t>
    </r>
    <r>
      <rPr>
        <sz val="11"/>
        <color theme="1"/>
        <rFont val="Arial"/>
        <family val="2"/>
      </rPr>
      <t>Year to date variance against target for income received
Target =  1.5m for 2018/19</t>
    </r>
  </si>
  <si>
    <r>
      <t xml:space="preserve">Recruitment to Clinical Vacancies
</t>
    </r>
    <r>
      <rPr>
        <sz val="11"/>
        <rFont val="Arial"/>
        <family val="2"/>
      </rPr>
      <t>% of advertised clinical vacancies, in quarter, which have been successfully recruited to.</t>
    </r>
  </si>
  <si>
    <r>
      <t xml:space="preserve">Recruitment to Non-Clinical Vacancies
</t>
    </r>
    <r>
      <rPr>
        <sz val="11"/>
        <rFont val="Arial"/>
        <family val="2"/>
      </rPr>
      <t>% of advertised clinical vacancies, in  quarter, which have been successfully recruited to.</t>
    </r>
  </si>
  <si>
    <r>
      <t xml:space="preserve">                             Trend April 17 - March 19
Key:   </t>
    </r>
    <r>
      <rPr>
        <sz val="14"/>
        <color rgb="FF00B0F0"/>
        <rFont val="Arial"/>
        <family val="2"/>
      </rPr>
      <t>____________</t>
    </r>
    <r>
      <rPr>
        <b/>
        <sz val="14"/>
        <rFont val="Arial"/>
        <family val="2"/>
      </rPr>
      <t xml:space="preserve"> Actual
           </t>
    </r>
    <r>
      <rPr>
        <sz val="14"/>
        <color rgb="FFFF0000"/>
        <rFont val="Arial"/>
        <family val="2"/>
      </rPr>
      <t>____________</t>
    </r>
    <r>
      <rPr>
        <b/>
        <sz val="14"/>
        <rFont val="Arial"/>
        <family val="2"/>
      </rPr>
      <t xml:space="preserve"> Upper/Lower Threshold
</t>
    </r>
  </si>
  <si>
    <t>Narrative</t>
  </si>
  <si>
    <t>Charts</t>
  </si>
  <si>
    <t>KPI Descriptor</t>
  </si>
  <si>
    <t>Day of Surgery Admissions</t>
  </si>
  <si>
    <t>Theatre Cancellations</t>
  </si>
  <si>
    <r>
      <rPr>
        <b/>
        <sz val="11"/>
        <rFont val="Arial"/>
        <family val="2"/>
      </rPr>
      <t>Treatment Time Guarantee (TTG): Percentage of patients admitted within 12 weeks</t>
    </r>
    <r>
      <rPr>
        <sz val="11"/>
        <rFont val="Arial"/>
        <family val="2"/>
      </rPr>
      <t xml:space="preserve">
100% of patients  be treated within 12 weeks of decision to treat by the Golden Jubilee. 
Heart &amp; Lung, Orthopaedic See &amp; Treat and Ophthalmology See &amp; Treat only</t>
    </r>
  </si>
  <si>
    <t>4.1.1</t>
  </si>
  <si>
    <t>4.1.2</t>
  </si>
  <si>
    <t>4.2.1</t>
  </si>
  <si>
    <t>4.2.2</t>
  </si>
  <si>
    <t>1.4.1</t>
  </si>
  <si>
    <t>1.4.2</t>
  </si>
  <si>
    <t>1.4.3</t>
  </si>
  <si>
    <t>2.6.1</t>
  </si>
  <si>
    <t>2.6.2</t>
  </si>
  <si>
    <r>
      <rPr>
        <b/>
        <sz val="11"/>
        <color theme="1"/>
        <rFont val="Arial"/>
        <family val="2"/>
      </rPr>
      <t xml:space="preserve">Job Planning Surgical Specialties: Consultants
</t>
    </r>
    <r>
      <rPr>
        <sz val="11"/>
        <color theme="1"/>
        <rFont val="Arial"/>
        <family val="2"/>
      </rPr>
      <t xml:space="preserve">Current, signed off job plans on eJP system as a percentage of headcount 
Oct 18: 50%;    Dec 18: 75%
Mar 19: 100%  </t>
    </r>
  </si>
  <si>
    <r>
      <rPr>
        <b/>
        <sz val="11"/>
        <color theme="1"/>
        <rFont val="Arial"/>
        <family val="2"/>
      </rPr>
      <t xml:space="preserve">Job Planning Surgical Specialties: SAS Doctors
</t>
    </r>
    <r>
      <rPr>
        <sz val="11"/>
        <color theme="1"/>
        <rFont val="Arial"/>
        <family val="2"/>
      </rPr>
      <t xml:space="preserve">Current, signed off job plans on eJP system as a percentage of headcount 
Oct 18: 50%;    Dec 18: 75%
Mar 19: 100%  </t>
    </r>
  </si>
  <si>
    <r>
      <rPr>
        <b/>
        <sz val="11"/>
        <color theme="1"/>
        <rFont val="Arial"/>
        <family val="2"/>
      </rPr>
      <t xml:space="preserve">Job Planning Regional and National Medicine: Consultants
</t>
    </r>
    <r>
      <rPr>
        <sz val="11"/>
        <color theme="1"/>
        <rFont val="Arial"/>
        <family val="2"/>
      </rPr>
      <t xml:space="preserve">Current, signed off job plans on eJP system as a percentage of headcount 
Oct 18: 50%;    Dec 18: 75%
Mar 19: 100%  </t>
    </r>
  </si>
  <si>
    <r>
      <t>Manage within agreed forecast capital plan.</t>
    </r>
    <r>
      <rPr>
        <sz val="11"/>
        <color theme="1"/>
        <rFont val="Arial"/>
        <family val="2"/>
      </rPr>
      <t xml:space="preserve">
Forecast plan 2018/19 £2.7m  </t>
    </r>
  </si>
  <si>
    <t>Blue Threshold</t>
  </si>
  <si>
    <r>
      <rPr>
        <b/>
        <sz val="11"/>
        <rFont val="Arial"/>
        <family val="2"/>
      </rPr>
      <t xml:space="preserve">ICU 1 
</t>
    </r>
    <r>
      <rPr>
        <sz val="11"/>
        <rFont val="Arial"/>
        <family val="2"/>
      </rPr>
      <t>Target occupancy in the range
 &gt;70-90%</t>
    </r>
  </si>
  <si>
    <t>RAG Status</t>
  </si>
  <si>
    <r>
      <rPr>
        <b/>
        <sz val="11"/>
        <rFont val="Arial"/>
        <family val="2"/>
      </rPr>
      <t>% Bed Occupancy - Elective Acute Wards</t>
    </r>
    <r>
      <rPr>
        <sz val="11"/>
        <rFont val="Arial"/>
        <family val="2"/>
      </rPr>
      <t xml:space="preserve">
Combined occupancy position for NSD, 2 East, 2 West, 3 East, 3 West
&gt;90.1% = R    
86-90%= G 
78-85.9% = A 
&lt;77.9% = B </t>
    </r>
  </si>
  <si>
    <r>
      <t xml:space="preserve">NSD
</t>
    </r>
    <r>
      <rPr>
        <sz val="11"/>
        <rFont val="Arial"/>
        <family val="2"/>
      </rPr>
      <t xml:space="preserve">&gt;90.1% = R    
86-90%= G 
78-85.9% = A 
&lt;77.9% = B </t>
    </r>
  </si>
  <si>
    <r>
      <t xml:space="preserve">Ward 2 East
</t>
    </r>
    <r>
      <rPr>
        <sz val="11"/>
        <rFont val="Arial"/>
        <family val="2"/>
      </rPr>
      <t xml:space="preserve">
&gt;90.1% = R    
86-90%= G 
78-85.9% = A 
&lt;77.9% = B </t>
    </r>
  </si>
  <si>
    <r>
      <t xml:space="preserve">Ward 2 West
</t>
    </r>
    <r>
      <rPr>
        <sz val="11"/>
        <rFont val="Arial"/>
        <family val="2"/>
      </rPr>
      <t xml:space="preserve">&gt;90.1% = R    
86-90%= G 
78-85.9% = A 
&lt;77.9% = B </t>
    </r>
  </si>
  <si>
    <r>
      <t xml:space="preserve">Ward 3 East
</t>
    </r>
    <r>
      <rPr>
        <sz val="11"/>
        <rFont val="Arial"/>
        <family val="2"/>
      </rPr>
      <t xml:space="preserve">&gt;90.1% = R    
86-90%= G 
78-85.9% = A 
&lt;77.9% = B </t>
    </r>
  </si>
  <si>
    <r>
      <t xml:space="preserve">Ward 3 West
</t>
    </r>
    <r>
      <rPr>
        <sz val="11"/>
        <rFont val="Arial"/>
        <family val="2"/>
      </rPr>
      <t xml:space="preserve">&gt;90.1% = R    
86-90%= G 
78-85.9% = A 
&lt;77.9% = B </t>
    </r>
  </si>
  <si>
    <r>
      <rPr>
        <b/>
        <sz val="11"/>
        <rFont val="Arial"/>
        <family val="2"/>
      </rPr>
      <t>% Bed Occupancy - Interventional Cardiology Wards</t>
    </r>
    <r>
      <rPr>
        <sz val="11"/>
        <rFont val="Arial"/>
        <family val="2"/>
      </rPr>
      <t xml:space="preserve">
Combined occupancy position for wards 2C, 2D, and CCU
87.4%- 100% = R
81% -87.3% = G
77%-80.9%= A
&lt;76.9%  =  B</t>
    </r>
  </si>
  <si>
    <r>
      <t xml:space="preserve">Ward 2C
</t>
    </r>
    <r>
      <rPr>
        <sz val="11"/>
        <rFont val="Arial"/>
        <family val="2"/>
      </rPr>
      <t>87.4%- 100% = R
81% -87.3% = G
77%-80.9%= A
&lt;76.9%  =  B</t>
    </r>
  </si>
  <si>
    <r>
      <t xml:space="preserve">Ward 2D
</t>
    </r>
    <r>
      <rPr>
        <sz val="11"/>
        <rFont val="Arial"/>
        <family val="2"/>
      </rPr>
      <t>87.4%- 100% = R
81% -87.3% = G
77%-80.9%= A
&lt;76.9%  =  B</t>
    </r>
  </si>
  <si>
    <r>
      <t xml:space="preserve">CCU
</t>
    </r>
    <r>
      <rPr>
        <sz val="11"/>
        <rFont val="Arial"/>
        <family val="2"/>
      </rPr>
      <t>87.4%- 100% = R
81% -87.3% = G
77%-80.9%= A
&lt;76.9%  =  B</t>
    </r>
  </si>
  <si>
    <r>
      <rPr>
        <b/>
        <sz val="11"/>
        <rFont val="Arial"/>
        <family val="2"/>
      </rPr>
      <t>% Bed Occupancy - Critical Care Wards</t>
    </r>
    <r>
      <rPr>
        <sz val="11"/>
        <rFont val="Arial"/>
        <family val="2"/>
      </rPr>
      <t xml:space="preserve">
Combined occupancy position for ICU 1, ICU 2, HDU 2 and HDU 3
≥84.8% = R
73-84.7% = G 
63.4-72.9% = A
≤63.3% = B  </t>
    </r>
  </si>
  <si>
    <r>
      <rPr>
        <b/>
        <sz val="11"/>
        <rFont val="Arial"/>
        <family val="2"/>
      </rPr>
      <t xml:space="preserve">ICU 1 </t>
    </r>
    <r>
      <rPr>
        <sz val="11"/>
        <rFont val="Arial"/>
        <family val="2"/>
      </rPr>
      <t xml:space="preserve">
&gt;90.1% = R
70 -90% = G 
60-69.9% = A
&lt;59.9% = B </t>
    </r>
  </si>
  <si>
    <r>
      <rPr>
        <b/>
        <sz val="11"/>
        <rFont val="Arial"/>
        <family val="2"/>
      </rPr>
      <t>ICU 2</t>
    </r>
    <r>
      <rPr>
        <sz val="11"/>
        <rFont val="Arial"/>
        <family val="2"/>
      </rPr>
      <t xml:space="preserve">
&gt; 78.1% = R 
72–78% = G 
65 -71.9% = A
&lt; 64.9% = B</t>
    </r>
  </si>
  <si>
    <r>
      <t xml:space="preserve">HDU 2
</t>
    </r>
    <r>
      <rPr>
        <sz val="11"/>
        <rFont val="Arial"/>
        <family val="2"/>
      </rPr>
      <t>&gt;87.6 = R
75.1-87.5% = G
62.6-75% = A
&lt;62.5%  =  B</t>
    </r>
  </si>
  <si>
    <r>
      <t xml:space="preserve">HDU 3
</t>
    </r>
    <r>
      <rPr>
        <sz val="11"/>
        <rFont val="Arial"/>
        <family val="2"/>
      </rPr>
      <t>&gt;87.6 = R
75.1-87.5% = G
62.6-75% = A
&lt;62.5%  =  B</t>
    </r>
    <r>
      <rPr>
        <b/>
        <sz val="11"/>
        <rFont val="Arial"/>
        <family val="2"/>
      </rPr>
      <t xml:space="preserve">
</t>
    </r>
  </si>
  <si>
    <r>
      <rPr>
        <b/>
        <sz val="11"/>
        <color theme="1"/>
        <rFont val="Arial"/>
        <family val="2"/>
      </rPr>
      <t xml:space="preserve">Motion Lab Analysis Income 
</t>
    </r>
    <r>
      <rPr>
        <sz val="10"/>
        <color theme="1"/>
        <rFont val="Arial"/>
        <family val="2"/>
      </rPr>
      <t>Target 17/18=£23,760
Target 18/19=£59,600 (£83,360 cumulative)
Target 19/20=£118,800 (£202,160 cumulative)
Target 20/21=£178,200 (380,360 cumulative)
Target21/22=£237,600(£617,960 cumulative)</t>
    </r>
  </si>
  <si>
    <r>
      <rPr>
        <b/>
        <sz val="11"/>
        <rFont val="Arial"/>
        <family val="2"/>
      </rPr>
      <t>Stage of Treatment Guarantee - Inpatients and Day Cases (Heart and Lung only)</t>
    </r>
    <r>
      <rPr>
        <sz val="11"/>
        <rFont val="Arial"/>
        <family val="2"/>
      </rPr>
      <t xml:space="preserve">
90% of patients to be treated within 12 weeks                             </t>
    </r>
  </si>
  <si>
    <r>
      <rPr>
        <b/>
        <sz val="11"/>
        <rFont val="Arial"/>
        <family val="2"/>
      </rPr>
      <t>Stage of Treatment Guarantee - New Outpatients (Heart and Lung only)</t>
    </r>
    <r>
      <rPr>
        <sz val="11"/>
        <rFont val="Arial"/>
        <family val="2"/>
      </rPr>
      <t xml:space="preserve">
90% of patients to be treated within 12 weeks                             </t>
    </r>
  </si>
  <si>
    <t>Green THreshold</t>
  </si>
  <si>
    <t xml:space="preserve">An update on this KPI will be given at the November meeting of the Performance and Planning Committee. </t>
  </si>
  <si>
    <t xml:space="preserve">KPI to be confirmed by Performance and Planning Committee. </t>
  </si>
  <si>
    <t xml:space="preserve">Use of the KSF system was suspended from 1 February 2018 to allow for migration to the new TURAS platform which will host PDR information. TURAS reporting is unavailable, but will be reported on at the next meeting of the P&amp;P committee. </t>
  </si>
  <si>
    <t>All patients on the cancer treatment pathway were seen within the 31 day target.</t>
  </si>
  <si>
    <t xml:space="preserve">Bed occupancy in the elective acute wards increased on April's reported figure, however still remained below target. </t>
  </si>
  <si>
    <t>NSD bed occupancy was reported as over the recommended occupancy levels for the seventh month out of the past 12.</t>
  </si>
  <si>
    <t>2 East bed occupancy was below target for the seventh successive month with only one month in the past rolling year reporting occupancy above the "blue" range.</t>
  </si>
  <si>
    <t>May's bed occupancy levels for ward 2 West showed an 11% increase compared to April's figures.</t>
  </si>
  <si>
    <t>Bed occupancy in ward 3 East fell by approximately 4% in May compared to April, this resulted in the ward reporting below optimal ocupancy.</t>
  </si>
  <si>
    <t>The interventional cardiology wards reported an overall occupancy within the optimal thresholds for the third successive month.</t>
  </si>
  <si>
    <t>Occupancy in 2C has been reported as above optimal occupation levels for three months in succession.</t>
  </si>
  <si>
    <t>2D's bed occupancy of 88.2% for May was 1.2% above the optimal threshold, with March also reporting as being over occupied, with April's occupancy being within the target range by 0.3%.</t>
  </si>
  <si>
    <t>May's bed occupancy levels for CCU fell slightly compared to April's reported figures.</t>
  </si>
  <si>
    <t>The reported budget for May was £109 behind the YTD target of £48,731.</t>
  </si>
  <si>
    <t>The Golden Jubilee conference hotel's year to date income budget for May iwas £848k, this was exceeded by £15k.</t>
  </si>
  <si>
    <r>
      <rPr>
        <b/>
        <sz val="11"/>
        <color theme="1"/>
        <rFont val="Arial"/>
        <family val="2"/>
      </rPr>
      <t>Room Occupancy (bedroom usage)</t>
    </r>
    <r>
      <rPr>
        <sz val="11"/>
        <color theme="1"/>
        <rFont val="Arial"/>
        <family val="2"/>
      </rPr>
      <t xml:space="preserve">
Target = in line with monthly budget
Reported in month % occupancy</t>
    </r>
  </si>
  <si>
    <t>In month room occupancy for April and May were both above target.</t>
  </si>
  <si>
    <t xml:space="preserve">May’s review pro quality score of 89.9% is only 0.4% below the 2017/18 high of 90.3%. </t>
  </si>
  <si>
    <t xml:space="preserve">The hotel’s patient bed night usage for May was reported at being 5.2% below target, this equated to being 45 rooms below the 640 budgeted. </t>
  </si>
  <si>
    <t>In month conference room utilisation for April and May were both above target.</t>
  </si>
  <si>
    <t xml:space="preserve">The cardiology cancellation rate for June was 0.1% above the month's improvement target but has shown a reduction compared to the May target. Both months reported two cancellations but an additional patient had a cardiology procedure in June. </t>
  </si>
  <si>
    <t>The Ophthalmology cancellation rate was reported at below the 3% target for May and June. With 16 patients having opthalmology procedures cancelled in June.</t>
  </si>
  <si>
    <t>DOSA rates are calculated using coded data meaning that figures are not available for at least 6 weeks following discharge. 
Orthopaedic DOSA rates during 2017/18 had been steadily increasing throughout the year.</t>
  </si>
  <si>
    <t>DOSA rates are calculated using coded data meaning that figures are not available for at least 6 weeks following discharge. 
Thoracic surgery DOSA rates had been steadily increasing during 2017/18.</t>
  </si>
  <si>
    <t>The Cardiac surgery cancellation rate has been below the improvement target since its introduction in April. 
June reported 14 Cardiac surgery cancellations, the most common reasons for cancellation were due to the patient not being fit or as a result of a lack of OR time.</t>
  </si>
  <si>
    <t>Thoracic surgery has been set an improvement target of obtaining a 5% monthly cancellation rate by March 2019, during May (2.6%) and June (3.6%) this figure was achieved.</t>
  </si>
  <si>
    <t>One patient was cancelled in June for Plastic Surgery, this was due to the patient not being fit.</t>
  </si>
  <si>
    <t>Fourteen patients had their endoscopies cancelled in June, the number one reason for cancellation was that the procedure was not required which accounted for five cancellations.</t>
  </si>
  <si>
    <t>The General Surgery cancellation rate for June was 0.06% above target. There were six cancellations in June, four of which were due to the patient not being fit, one was a DNA and one was due to a patient being listed for a procedure that is not carried out at the GJNH.</t>
  </si>
  <si>
    <t>There were 21 Orthopaedic cancellations in June, up from the seven reported in May. Thirteen of the June cancellations were due to the patient not being fit for surgery.</t>
  </si>
  <si>
    <t>Bed occupancy across all the critical care units were within the target range for May.</t>
  </si>
  <si>
    <t>ICU1 reported under occupancy in April but was within the target occupancy thresholds for May.</t>
  </si>
  <si>
    <t>ICU2's April occupancy levels were above the optimum target thresholds, this reduced in May to report an on target occupancy for the month.</t>
  </si>
  <si>
    <t xml:space="preserve">April's occupancy in HDU2 was 1.1% below the target ideal occupancy. The increased occupancy levels in May provided an optimal occupancy rating for the month. </t>
  </si>
  <si>
    <t>HDU3's occupancy for April and May was on target.</t>
  </si>
  <si>
    <t>100% of patients received new outpatient consultations within 12 weeks of referral for the eighth successive month.</t>
  </si>
  <si>
    <t>This KPI will be reported at the August meeting of the Performance and Planning Committee.</t>
  </si>
  <si>
    <t>System availability remained at 98% for quarter one.</t>
  </si>
  <si>
    <t>≤ 0.10% = Green          
0.11% - 0.14% = Amber        
≥0.15% = Red</t>
  </si>
  <si>
    <t>The percentage of patients seen within 12 weeks of decision to treat fell to 91.1% in June, with all patients seen over the 12 week target being either Cardiology (EP &amp; Devices) or Cardiac Surgery patients.</t>
  </si>
  <si>
    <t xml:space="preserve">An update on this KPI will be given at the August meeting of the Performance and Planning Committee. </t>
  </si>
  <si>
    <t>April's sickness absence rate showed a reduction compared to March, however is still above the 4% target. The sickness absence rate of 4.78% was the 13th lowest out of the 22 NHS Scotland Health Boards.</t>
  </si>
  <si>
    <t>This is the first reporting of the new KPI which presents the percentage of patients admitted within 12 weeks for Heart and Lung specialties and See and Treat patients within Orthopaedic and Ophthalmology. April, May and June all reported in excess of the 95% target.</t>
  </si>
  <si>
    <t xml:space="preserve">Ward 3 West's occupancy figures for May are 8.3% lower than those reported in April. </t>
  </si>
  <si>
    <t>Cardiac surgery DOSA rates had been increasing steadily during 2017, however the figure fell dramatically in January 2018 due to absence in the scheduling office. Processes within the scheduling office have been reviewed and are in the process of being made more robust with DOSA rates recovering in the process.</t>
  </si>
  <si>
    <t>GJF managed within the forecast capital plan for both April and May.</t>
  </si>
  <si>
    <t>Efficiency savings are not reported for April.
Year to date savings for the end of May were reported at £281k, this comprised of £127k recurring and £154k non recurring.</t>
  </si>
  <si>
    <r>
      <t>Deliver Board efficiency target</t>
    </r>
    <r>
      <rPr>
        <sz val="11"/>
        <color theme="1"/>
        <rFont val="Arial"/>
        <family val="2"/>
      </rPr>
      <t xml:space="preserve">
Year to date actual recurring and non-recurring efficiency savings
2018/19 target is £4.206m</t>
    </r>
  </si>
  <si>
    <t>The core and non-core budget for April and May were reported as being on target.</t>
  </si>
  <si>
    <t>One complaint was received by the hotel in April.</t>
  </si>
  <si>
    <t>The number of conference delegates at the hotel was above target for April and May.</t>
  </si>
  <si>
    <t xml:space="preserve">The net profit for April was 0.4% behind the seasonally adjusted target, whilst May reported 1.4% ahead. </t>
  </si>
  <si>
    <t>The  activity ajusted for complexity for May was above target for the year to date, at 124 procedures ahead of target.</t>
  </si>
  <si>
    <t xml:space="preserve">Diagnostic Imaging activity for April and May were both ahead of target for the year to date; by the end of May activty was 40 procedures above target . </t>
  </si>
  <si>
    <t xml:space="preserve">Five Stage 1 complaints were received in April, three of which were responded to within the five working day target. Two complaints required extensions, in both cases the findings of the investigations were available but the complainants could not be contacted. All Stage 1 complaints were responded to within five days in May.
</t>
  </si>
  <si>
    <t>Previously only Stage 2 complaints were reported on the scorecard, this KPI will capture all complaints. 
The tolerances have been set using the median for the past 12 months as the green threshold, the red  threshold is set to allow two standard deviations from the median. 
April reported nine complaints, five Stage 1 and four Stage 2. May saw five Stage 1 and five Stage 2 complaints.</t>
  </si>
  <si>
    <t>There were four Stage 2 complaints in April, all of which were responded to within the 20 day target.
In May four of the five Stage 2 complaints were responded to within the target period, with one complaint requiring an extention as additional details were required for the response.</t>
  </si>
  <si>
    <t>The hotel's sickness absence rate remained below the 4% target for April, but increased to 4.7% in May. This is the first time in the scorecard period that hotel sickness absence has exceeded the 4% target.</t>
  </si>
  <si>
    <t xml:space="preserve">In April there were 12 confirmed TTG breaches for Cardiac Surgery and 37 for Cardiology. In May the Cardiac figure reduced to 9 confirmed breaches, but Cardiology increased to 53 TTG breaches. </t>
  </si>
  <si>
    <r>
      <t xml:space="preserve">TURAS PDR - Actively using TURAS for annual PDR
</t>
    </r>
    <r>
      <rPr>
        <sz val="11"/>
        <rFont val="Arial"/>
        <family val="2"/>
      </rPr>
      <t xml:space="preserve">Maintain at 80% or above </t>
    </r>
  </si>
  <si>
    <r>
      <t xml:space="preserve">Cardiac Surgery Cancellation Rate
</t>
    </r>
    <r>
      <rPr>
        <sz val="12"/>
        <rFont val="Arial"/>
        <family val="2"/>
      </rPr>
      <t>Improvement target of 16% reducing incrementally to an 8% monthly cancellation rate by March 2019</t>
    </r>
  </si>
  <si>
    <r>
      <t xml:space="preserve">Thoracic Surgery Cancellation Rate
</t>
    </r>
    <r>
      <rPr>
        <sz val="12"/>
        <rFont val="Arial"/>
        <family val="2"/>
      </rPr>
      <t>Improvement target of 9% reducing incrementally to a 5% monthly cancellation rate by March 2019</t>
    </r>
  </si>
  <si>
    <r>
      <t xml:space="preserve">Plastic Surgery Cancellation Rate
</t>
    </r>
    <r>
      <rPr>
        <sz val="12"/>
        <rFont val="Arial"/>
        <family val="2"/>
      </rPr>
      <t>Improvement target of 5% reducing incrementally to a 3% monthly cancellation rate by March 2019</t>
    </r>
  </si>
  <si>
    <r>
      <t xml:space="preserve">Endoscopy Cancellation Rate
</t>
    </r>
    <r>
      <rPr>
        <sz val="12"/>
        <rFont val="Arial"/>
        <family val="2"/>
      </rPr>
      <t>Improvement target of 9% reducing incrementally to a 5% monthly cancellation rate by March 2019</t>
    </r>
  </si>
  <si>
    <r>
      <t xml:space="preserve">General Surgery Cancellation Rate
</t>
    </r>
    <r>
      <rPr>
        <sz val="12"/>
        <rFont val="Arial"/>
        <family val="2"/>
      </rPr>
      <t>Improvement target of 9% reducing incrementally to a 5% monthly cancellation rate by March 2019</t>
    </r>
  </si>
  <si>
    <r>
      <t xml:space="preserve">Cardiology Cancellation Rate
</t>
    </r>
    <r>
      <rPr>
        <sz val="12"/>
        <rFont val="Arial"/>
        <family val="2"/>
      </rPr>
      <t>Improvement target of 5.5% reducing incrementally to a 3% monthly cancellation rate by March 2019</t>
    </r>
  </si>
  <si>
    <t xml:space="preserve">Use of the KSF system was suspended from 1 February 2018 to allow for migration to the new TURAS platform which will host PDR information. The reporting functionality for TURAS is not yet operational, with a national target of September being set for reports to go live. </t>
  </si>
  <si>
    <r>
      <rPr>
        <b/>
        <sz val="11"/>
        <color theme="1"/>
        <rFont val="Arial"/>
        <family val="2"/>
      </rPr>
      <t xml:space="preserve">Number of complaints (stage 1 &amp; stage 2) measured as a percentage against the volume of patient activity
</t>
    </r>
    <r>
      <rPr>
        <sz val="11"/>
        <color theme="1"/>
        <rFont val="Arial"/>
        <family val="2"/>
      </rPr>
      <t xml:space="preserve">Maintain at &lt;0.10% of patient activity.  </t>
    </r>
  </si>
  <si>
    <r>
      <t xml:space="preserve">Cardiology Cancellation Rate
</t>
    </r>
    <r>
      <rPr>
        <sz val="9"/>
        <rFont val="Arial"/>
        <family val="2"/>
      </rPr>
      <t xml:space="preserve">Improvement target of 5.5% reducing incrementally to a 3% monthly cancellation rate by March 2019
</t>
    </r>
    <r>
      <rPr>
        <b/>
        <u/>
        <sz val="12"/>
        <color rgb="FF0070C0"/>
        <rFont val="Arial"/>
        <family val="2"/>
      </rPr>
      <t>_____</t>
    </r>
    <r>
      <rPr>
        <sz val="9"/>
        <rFont val="Arial"/>
        <family val="2"/>
      </rPr>
      <t xml:space="preserve"> Actual
</t>
    </r>
    <r>
      <rPr>
        <b/>
        <u/>
        <sz val="12"/>
        <color rgb="FFC00000"/>
        <rFont val="Arial"/>
        <family val="2"/>
      </rPr>
      <t>_____</t>
    </r>
    <r>
      <rPr>
        <sz val="9"/>
        <rFont val="Arial"/>
        <family val="2"/>
      </rPr>
      <t xml:space="preserve"> Target</t>
    </r>
  </si>
  <si>
    <r>
      <t xml:space="preserve">Ophthalmology Cancellation Rate
</t>
    </r>
    <r>
      <rPr>
        <sz val="9"/>
        <rFont val="Arial"/>
        <family val="2"/>
      </rPr>
      <t xml:space="preserve">Target of </t>
    </r>
    <r>
      <rPr>
        <sz val="9"/>
        <rFont val="Calibri"/>
        <family val="2"/>
      </rPr>
      <t>≤</t>
    </r>
    <r>
      <rPr>
        <sz val="9"/>
        <rFont val="Arial"/>
        <family val="2"/>
      </rPr>
      <t xml:space="preserve">3% monthly cancellation rate
</t>
    </r>
    <r>
      <rPr>
        <b/>
        <u/>
        <sz val="12"/>
        <color rgb="FF0070C0"/>
        <rFont val="Arial"/>
        <family val="2"/>
      </rPr>
      <t>_____</t>
    </r>
    <r>
      <rPr>
        <sz val="9"/>
        <rFont val="Arial"/>
        <family val="2"/>
      </rPr>
      <t xml:space="preserve"> Actual
</t>
    </r>
    <r>
      <rPr>
        <b/>
        <u/>
        <sz val="12"/>
        <color rgb="FFC00000"/>
        <rFont val="Arial"/>
        <family val="2"/>
      </rPr>
      <t>_____</t>
    </r>
    <r>
      <rPr>
        <sz val="9"/>
        <rFont val="Arial"/>
        <family val="2"/>
      </rPr>
      <t xml:space="preserve"> Target</t>
    </r>
  </si>
  <si>
    <r>
      <t xml:space="preserve">Orthopaedic Surgery Cancellation Rate
</t>
    </r>
    <r>
      <rPr>
        <sz val="9"/>
        <rFont val="Arial"/>
        <family val="2"/>
      </rPr>
      <t xml:space="preserve">Target of </t>
    </r>
    <r>
      <rPr>
        <sz val="9"/>
        <rFont val="Calibri"/>
        <family val="2"/>
      </rPr>
      <t>≤</t>
    </r>
    <r>
      <rPr>
        <sz val="9"/>
        <rFont val="Arial"/>
        <family val="2"/>
      </rPr>
      <t xml:space="preserve">3% monthly cancellation rate
</t>
    </r>
    <r>
      <rPr>
        <b/>
        <u/>
        <sz val="12"/>
        <color rgb="FF0070C0"/>
        <rFont val="Arial"/>
        <family val="2"/>
      </rPr>
      <t>_____</t>
    </r>
    <r>
      <rPr>
        <sz val="9"/>
        <rFont val="Arial"/>
        <family val="2"/>
      </rPr>
      <t xml:space="preserve"> Actual
</t>
    </r>
    <r>
      <rPr>
        <b/>
        <u/>
        <sz val="12"/>
        <color rgb="FFC00000"/>
        <rFont val="Arial"/>
        <family val="2"/>
      </rPr>
      <t>_____</t>
    </r>
    <r>
      <rPr>
        <sz val="9"/>
        <rFont val="Arial"/>
        <family val="2"/>
      </rPr>
      <t xml:space="preserve"> Target</t>
    </r>
  </si>
  <si>
    <r>
      <t xml:space="preserve">General Surgery Cancellation Rate
</t>
    </r>
    <r>
      <rPr>
        <sz val="9"/>
        <rFont val="Arial"/>
        <family val="2"/>
      </rPr>
      <t xml:space="preserve">Improvement target of 9% reducing incrementally to a 5% monthly cancellation rate by March 2019
</t>
    </r>
    <r>
      <rPr>
        <b/>
        <u/>
        <sz val="12"/>
        <color rgb="FF0070C0"/>
        <rFont val="Arial"/>
        <family val="2"/>
      </rPr>
      <t>_____</t>
    </r>
    <r>
      <rPr>
        <sz val="9"/>
        <rFont val="Arial"/>
        <family val="2"/>
      </rPr>
      <t xml:space="preserve"> Actual
</t>
    </r>
    <r>
      <rPr>
        <b/>
        <u/>
        <sz val="12"/>
        <color rgb="FFC00000"/>
        <rFont val="Arial"/>
        <family val="2"/>
      </rPr>
      <t>_____</t>
    </r>
    <r>
      <rPr>
        <sz val="9"/>
        <rFont val="Arial"/>
        <family val="2"/>
      </rPr>
      <t xml:space="preserve"> Target</t>
    </r>
  </si>
  <si>
    <r>
      <t xml:space="preserve">Endoscopy Cancellation Rate
</t>
    </r>
    <r>
      <rPr>
        <sz val="9"/>
        <rFont val="Arial"/>
        <family val="2"/>
      </rPr>
      <t xml:space="preserve">Improvement target of 9% reducing incrementally to a 5% monthly cancellation rate by March 2019
</t>
    </r>
    <r>
      <rPr>
        <b/>
        <u/>
        <sz val="12"/>
        <color rgb="FF0070C0"/>
        <rFont val="Arial"/>
        <family val="2"/>
      </rPr>
      <t>_____</t>
    </r>
    <r>
      <rPr>
        <sz val="9"/>
        <rFont val="Arial"/>
        <family val="2"/>
      </rPr>
      <t xml:space="preserve"> Actual
</t>
    </r>
    <r>
      <rPr>
        <b/>
        <u/>
        <sz val="12"/>
        <color rgb="FFC00000"/>
        <rFont val="Arial"/>
        <family val="2"/>
      </rPr>
      <t>_____</t>
    </r>
    <r>
      <rPr>
        <sz val="9"/>
        <rFont val="Arial"/>
        <family val="2"/>
      </rPr>
      <t xml:space="preserve"> Target</t>
    </r>
  </si>
  <si>
    <r>
      <t xml:space="preserve">Plastic Surgery Cancellation Rate
</t>
    </r>
    <r>
      <rPr>
        <sz val="9"/>
        <rFont val="Arial"/>
        <family val="2"/>
      </rPr>
      <t xml:space="preserve">Improvement target of 5% reducing incrementally to a 3% monthly cancellation rate by March 2019
</t>
    </r>
    <r>
      <rPr>
        <b/>
        <u/>
        <sz val="12"/>
        <color rgb="FF0070C0"/>
        <rFont val="Arial"/>
        <family val="2"/>
      </rPr>
      <t>_____</t>
    </r>
    <r>
      <rPr>
        <sz val="9"/>
        <rFont val="Arial"/>
        <family val="2"/>
      </rPr>
      <t xml:space="preserve"> Actual
</t>
    </r>
    <r>
      <rPr>
        <b/>
        <u/>
        <sz val="12"/>
        <color rgb="FFC00000"/>
        <rFont val="Arial"/>
        <family val="2"/>
      </rPr>
      <t>_____</t>
    </r>
    <r>
      <rPr>
        <sz val="9"/>
        <rFont val="Arial"/>
        <family val="2"/>
      </rPr>
      <t xml:space="preserve"> Target</t>
    </r>
  </si>
  <si>
    <r>
      <t xml:space="preserve">Thoracic Surgery Cancellation Rate
</t>
    </r>
    <r>
      <rPr>
        <sz val="9"/>
        <rFont val="Arial"/>
        <family val="2"/>
      </rPr>
      <t xml:space="preserve">Improvement target of 9% reducing incrementally to a 5% monthly cancellation rate by March 2019
</t>
    </r>
    <r>
      <rPr>
        <b/>
        <u/>
        <sz val="12"/>
        <color rgb="FF0070C0"/>
        <rFont val="Arial"/>
        <family val="2"/>
      </rPr>
      <t>_____</t>
    </r>
    <r>
      <rPr>
        <sz val="9"/>
        <rFont val="Arial"/>
        <family val="2"/>
      </rPr>
      <t xml:space="preserve"> Actual
</t>
    </r>
    <r>
      <rPr>
        <b/>
        <u/>
        <sz val="11"/>
        <color rgb="FFC00000"/>
        <rFont val="Arial"/>
        <family val="2"/>
      </rPr>
      <t>_____</t>
    </r>
    <r>
      <rPr>
        <sz val="9"/>
        <rFont val="Arial"/>
        <family val="2"/>
      </rPr>
      <t xml:space="preserve"> Target</t>
    </r>
  </si>
  <si>
    <r>
      <t xml:space="preserve">Cardiac Surgery Cancellation Rate
</t>
    </r>
    <r>
      <rPr>
        <sz val="9"/>
        <rFont val="Arial"/>
        <family val="2"/>
      </rPr>
      <t xml:space="preserve">Improvement target of 16% reducing incrementally to an 8% monthly cancellation rate by March 2019
</t>
    </r>
    <r>
      <rPr>
        <b/>
        <u/>
        <sz val="12"/>
        <color rgb="FF0070C0"/>
        <rFont val="Arial"/>
        <family val="2"/>
      </rPr>
      <t>____</t>
    </r>
    <r>
      <rPr>
        <sz val="9"/>
        <rFont val="Arial"/>
        <family val="2"/>
      </rPr>
      <t xml:space="preserve"> Actual
</t>
    </r>
    <r>
      <rPr>
        <b/>
        <u/>
        <sz val="11"/>
        <color rgb="FFC00000"/>
        <rFont val="Arial"/>
        <family val="2"/>
      </rPr>
      <t>_____</t>
    </r>
    <r>
      <rPr>
        <sz val="9"/>
        <rFont val="Arial"/>
        <family val="2"/>
      </rPr>
      <t xml:space="preserve"> Target</t>
    </r>
  </si>
  <si>
    <r>
      <t xml:space="preserve">Cardiac Surgery Day of Surgery Admission Rate
</t>
    </r>
    <r>
      <rPr>
        <sz val="9"/>
        <rFont val="Arial"/>
        <family val="2"/>
      </rPr>
      <t xml:space="preserve">Target for 15% of Cardiac Surgery major procedure admissions to be DoSA by March 2019
</t>
    </r>
    <r>
      <rPr>
        <b/>
        <u/>
        <sz val="12"/>
        <color rgb="FF0070C0"/>
        <rFont val="Arial"/>
        <family val="2"/>
      </rPr>
      <t>_____</t>
    </r>
    <r>
      <rPr>
        <sz val="9"/>
        <rFont val="Arial"/>
        <family val="2"/>
      </rPr>
      <t xml:space="preserve"> Actual
</t>
    </r>
    <r>
      <rPr>
        <b/>
        <u/>
        <sz val="12"/>
        <color rgb="FFC00000"/>
        <rFont val="Arial"/>
        <family val="2"/>
      </rPr>
      <t>_____</t>
    </r>
    <r>
      <rPr>
        <sz val="9"/>
        <rFont val="Arial"/>
        <family val="2"/>
      </rPr>
      <t>Target</t>
    </r>
  </si>
  <si>
    <r>
      <t xml:space="preserve">Thoracic Surgery Day of Surgery Admission Rate
</t>
    </r>
    <r>
      <rPr>
        <sz val="9"/>
        <rFont val="Arial"/>
        <family val="2"/>
      </rPr>
      <t xml:space="preserve">Target for 44% of Thoracic Surgery admissions to be DoSA by March 2019
</t>
    </r>
    <r>
      <rPr>
        <b/>
        <u/>
        <sz val="12"/>
        <color rgb="FF0070C0"/>
        <rFont val="Arial"/>
        <family val="2"/>
      </rPr>
      <t>_____</t>
    </r>
    <r>
      <rPr>
        <sz val="9"/>
        <rFont val="Arial"/>
        <family val="2"/>
      </rPr>
      <t xml:space="preserve"> Actual
</t>
    </r>
    <r>
      <rPr>
        <b/>
        <u/>
        <sz val="12"/>
        <color rgb="FFC00000"/>
        <rFont val="Arial"/>
        <family val="2"/>
      </rPr>
      <t>_____</t>
    </r>
    <r>
      <rPr>
        <sz val="9"/>
        <rFont val="Arial"/>
        <family val="2"/>
      </rPr>
      <t>Target</t>
    </r>
  </si>
  <si>
    <r>
      <t xml:space="preserve">Orthopaedic Day of Surgery Admission Rate
</t>
    </r>
    <r>
      <rPr>
        <sz val="9"/>
        <rFont val="Arial"/>
        <family val="2"/>
      </rPr>
      <t xml:space="preserve">Target for 70% of Orthopaedic admissions to be DoSA, rising to 75% from October 2018.
</t>
    </r>
    <r>
      <rPr>
        <b/>
        <u/>
        <sz val="12"/>
        <color rgb="FF0070C0"/>
        <rFont val="Arial"/>
        <family val="2"/>
      </rPr>
      <t>_____</t>
    </r>
    <r>
      <rPr>
        <b/>
        <sz val="11"/>
        <color rgb="FF00B0F0"/>
        <rFont val="Arial"/>
        <family val="2"/>
      </rPr>
      <t xml:space="preserve"> </t>
    </r>
    <r>
      <rPr>
        <sz val="9"/>
        <rFont val="Arial"/>
        <family val="2"/>
      </rPr>
      <t xml:space="preserve">Actual
</t>
    </r>
    <r>
      <rPr>
        <b/>
        <u/>
        <sz val="12"/>
        <color rgb="FFC00000"/>
        <rFont val="Arial"/>
        <family val="2"/>
      </rPr>
      <t>_____</t>
    </r>
    <r>
      <rPr>
        <sz val="9"/>
        <rFont val="Arial"/>
        <family val="2"/>
      </rPr>
      <t xml:space="preserve"> Target</t>
    </r>
  </si>
</sst>
</file>

<file path=xl/styles.xml><?xml version="1.0" encoding="utf-8"?>
<styleSheet xmlns="http://schemas.openxmlformats.org/spreadsheetml/2006/main">
  <numFmts count="4">
    <numFmt numFmtId="6" formatCode="&quot;£&quot;#,##0;[Red]\-&quot;£&quot;#,##0"/>
    <numFmt numFmtId="164" formatCode="0.0%"/>
    <numFmt numFmtId="165" formatCode="&quot;£&quot;#,##0"/>
    <numFmt numFmtId="166" formatCode="&quot;£&quot;#,##0.00"/>
  </numFmts>
  <fonts count="57">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sz val="14"/>
      <name val="Arial"/>
      <family val="2"/>
    </font>
    <font>
      <b/>
      <sz val="12"/>
      <name val="Arial"/>
      <family val="2"/>
    </font>
    <font>
      <b/>
      <sz val="11"/>
      <name val="Arial"/>
      <family val="2"/>
    </font>
    <font>
      <sz val="11"/>
      <name val="Arial"/>
      <family val="2"/>
    </font>
    <font>
      <sz val="12"/>
      <name val="Arial"/>
      <family val="2"/>
    </font>
    <font>
      <sz val="9"/>
      <name val="Arial"/>
      <family val="2"/>
    </font>
    <font>
      <b/>
      <sz val="8"/>
      <name val="Arial"/>
      <family val="2"/>
    </font>
    <font>
      <sz val="12"/>
      <name val="Wingdings"/>
      <charset val="2"/>
    </font>
    <font>
      <sz val="10"/>
      <color indexed="18"/>
      <name val="Arial"/>
      <family val="2"/>
    </font>
    <font>
      <u/>
      <sz val="10"/>
      <color indexed="12"/>
      <name val="Arial"/>
      <family val="2"/>
    </font>
    <font>
      <sz val="18"/>
      <name val="Arial"/>
      <family val="2"/>
    </font>
    <font>
      <b/>
      <sz val="11"/>
      <color indexed="10"/>
      <name val="Arial"/>
      <family val="2"/>
    </font>
    <font>
      <sz val="14"/>
      <color rgb="FF00B0F0"/>
      <name val="Arial"/>
      <family val="2"/>
    </font>
    <font>
      <sz val="14"/>
      <color rgb="FF00B050"/>
      <name val="Arial"/>
      <family val="2"/>
    </font>
    <font>
      <sz val="14"/>
      <color rgb="FFFF0000"/>
      <name val="Arial"/>
      <family val="2"/>
    </font>
    <font>
      <b/>
      <sz val="14"/>
      <color rgb="FFFF0000"/>
      <name val="Arial"/>
      <family val="2"/>
    </font>
    <font>
      <b/>
      <sz val="11"/>
      <color theme="1"/>
      <name val="Arial"/>
      <family val="2"/>
    </font>
    <font>
      <sz val="11"/>
      <color theme="1"/>
      <name val="Arial"/>
      <family val="2"/>
    </font>
    <font>
      <sz val="9"/>
      <color theme="1"/>
      <name val="Arial"/>
      <family val="2"/>
    </font>
    <font>
      <sz val="10"/>
      <color theme="1"/>
      <name val="Arial"/>
      <family val="2"/>
    </font>
    <font>
      <b/>
      <sz val="11"/>
      <color theme="1"/>
      <name val="Calibri"/>
      <family val="2"/>
    </font>
    <font>
      <sz val="14"/>
      <name val="Arial"/>
      <family val="2"/>
    </font>
    <font>
      <b/>
      <sz val="14"/>
      <color rgb="FF0070C0"/>
      <name val="Arial"/>
      <family val="2"/>
    </font>
    <font>
      <u/>
      <sz val="9"/>
      <name val="Arial"/>
      <family val="2"/>
    </font>
    <font>
      <u/>
      <sz val="10"/>
      <name val="Arial"/>
      <family val="2"/>
    </font>
    <font>
      <b/>
      <sz val="10.8"/>
      <name val="Arial"/>
      <family val="2"/>
    </font>
    <font>
      <sz val="8.6"/>
      <name val="Arial"/>
      <family val="2"/>
    </font>
    <font>
      <sz val="8"/>
      <name val="Arial"/>
      <family val="2"/>
    </font>
    <font>
      <b/>
      <sz val="14"/>
      <color theme="1"/>
      <name val="Arial"/>
      <family val="2"/>
    </font>
    <font>
      <b/>
      <sz val="10"/>
      <color theme="1"/>
      <name val="Arial"/>
      <family val="2"/>
    </font>
    <font>
      <b/>
      <sz val="14"/>
      <color rgb="FF00B050"/>
      <name val="Arial"/>
      <family val="2"/>
    </font>
    <font>
      <b/>
      <sz val="9"/>
      <color theme="1"/>
      <name val="Arial"/>
      <family val="2"/>
    </font>
    <font>
      <b/>
      <sz val="12"/>
      <color theme="1"/>
      <name val="Arial"/>
      <family val="2"/>
    </font>
    <font>
      <sz val="12"/>
      <color theme="1"/>
      <name val="Wingdings"/>
      <charset val="2"/>
    </font>
    <font>
      <sz val="12"/>
      <color rgb="FFFFC000"/>
      <name val="Wingdings"/>
      <charset val="2"/>
    </font>
    <font>
      <sz val="9"/>
      <name val="Calibri"/>
      <family val="2"/>
    </font>
    <font>
      <sz val="10"/>
      <name val="Calibri"/>
      <family val="2"/>
    </font>
    <font>
      <sz val="11"/>
      <color rgb="FFFF0000"/>
      <name val="Arial"/>
      <family val="2"/>
    </font>
    <font>
      <sz val="10"/>
      <color theme="1"/>
      <name val="Calibri"/>
      <family val="2"/>
    </font>
    <font>
      <b/>
      <sz val="9"/>
      <name val="Arial"/>
      <family val="2"/>
    </font>
    <font>
      <sz val="12"/>
      <color theme="1"/>
      <name val="Arial"/>
      <family val="2"/>
    </font>
    <font>
      <sz val="9"/>
      <color indexed="81"/>
      <name val="Tahoma"/>
      <family val="2"/>
    </font>
    <font>
      <b/>
      <sz val="9"/>
      <color indexed="81"/>
      <name val="Tahoma"/>
      <family val="2"/>
    </font>
    <font>
      <b/>
      <u/>
      <sz val="12"/>
      <color rgb="FFC00000"/>
      <name val="Arial"/>
      <family val="2"/>
    </font>
    <font>
      <b/>
      <sz val="11"/>
      <color rgb="FF00B0F0"/>
      <name val="Arial"/>
      <family val="2"/>
    </font>
    <font>
      <b/>
      <u/>
      <sz val="11"/>
      <color rgb="FFC00000"/>
      <name val="Arial"/>
      <family val="2"/>
    </font>
    <font>
      <b/>
      <u/>
      <sz val="12"/>
      <color rgb="FF0070C0"/>
      <name val="Arial"/>
      <family val="2"/>
    </font>
    <font>
      <sz val="9"/>
      <color indexed="81"/>
      <name val="Tahoma"/>
      <charset val="1"/>
    </font>
    <font>
      <b/>
      <sz val="9"/>
      <color indexed="81"/>
      <name val="Tahoma"/>
      <charset val="1"/>
    </font>
  </fonts>
  <fills count="22">
    <fill>
      <patternFill patternType="none"/>
    </fill>
    <fill>
      <patternFill patternType="gray125"/>
    </fill>
    <fill>
      <patternFill patternType="solid">
        <fgColor indexed="46"/>
        <bgColor indexed="64"/>
      </patternFill>
    </fill>
    <fill>
      <patternFill patternType="solid">
        <fgColor indexed="22"/>
        <bgColor indexed="64"/>
      </patternFill>
    </fill>
    <fill>
      <patternFill patternType="solid">
        <fgColor indexed="57"/>
        <bgColor indexed="64"/>
      </patternFill>
    </fill>
    <fill>
      <patternFill patternType="solid">
        <fgColor indexed="52"/>
        <bgColor indexed="64"/>
      </patternFill>
    </fill>
    <fill>
      <patternFill patternType="solid">
        <fgColor indexed="10"/>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0070C0"/>
        <bgColor indexed="64"/>
      </patternFill>
    </fill>
    <fill>
      <patternFill patternType="solid">
        <fgColor rgb="FFFFFF00"/>
        <bgColor indexed="64"/>
      </patternFill>
    </fill>
    <fill>
      <patternFill patternType="solid">
        <fgColor theme="0" tint="-0.14999847407452621"/>
        <bgColor indexed="64"/>
      </patternFill>
    </fill>
    <fill>
      <patternFill patternType="solid">
        <fgColor indexed="9"/>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rgb="FF9966FF"/>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diagonal/>
    </border>
    <border>
      <left style="thick">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9">
    <xf numFmtId="0" fontId="0" fillId="0" borderId="0"/>
    <xf numFmtId="0" fontId="7" fillId="0" borderId="0"/>
    <xf numFmtId="9" fontId="5" fillId="0" borderId="0" applyFont="0" applyFill="0" applyBorder="0" applyAlignment="0" applyProtection="0"/>
    <xf numFmtId="0" fontId="17" fillId="0" borderId="0" applyNumberFormat="0" applyFill="0" applyBorder="0" applyAlignment="0" applyProtection="0">
      <alignment vertical="top"/>
      <protection locked="0"/>
    </xf>
    <xf numFmtId="0" fontId="5" fillId="0" borderId="0"/>
    <xf numFmtId="9" fontId="4"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cellStyleXfs>
  <cellXfs count="1125">
    <xf numFmtId="0" fontId="0" fillId="0" borderId="0" xfId="0"/>
    <xf numFmtId="0" fontId="7" fillId="0" borderId="0" xfId="0" applyFont="1" applyFill="1" applyBorder="1"/>
    <xf numFmtId="0" fontId="7" fillId="0" borderId="0" xfId="0" applyFont="1" applyFill="1" applyBorder="1" applyAlignment="1">
      <alignment vertical="center"/>
    </xf>
    <xf numFmtId="0" fontId="6" fillId="0" borderId="0" xfId="0" applyFont="1" applyFill="1" applyBorder="1" applyAlignment="1">
      <alignment horizontal="center"/>
    </xf>
    <xf numFmtId="0" fontId="9" fillId="0" borderId="0" xfId="0" applyNumberFormat="1" applyFont="1" applyFill="1" applyBorder="1" applyAlignment="1">
      <alignment horizontal="center" vertical="center"/>
    </xf>
    <xf numFmtId="0" fontId="15" fillId="4" borderId="1"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0" borderId="0" xfId="0" applyFont="1" applyBorder="1" applyAlignment="1">
      <alignment horizontal="center" vertical="center" wrapText="1"/>
    </xf>
    <xf numFmtId="0" fontId="10" fillId="3" borderId="1" xfId="0" applyNumberFormat="1" applyFont="1" applyFill="1" applyBorder="1" applyAlignment="1">
      <alignment horizontal="center" vertical="center"/>
    </xf>
    <xf numFmtId="0" fontId="11" fillId="0" borderId="0" xfId="0" applyFont="1" applyAlignment="1">
      <alignment wrapText="1"/>
    </xf>
    <xf numFmtId="0" fontId="14" fillId="0" borderId="0" xfId="0" applyFont="1" applyFill="1" applyBorder="1" applyAlignment="1">
      <alignment vertical="center"/>
    </xf>
    <xf numFmtId="0" fontId="14" fillId="0" borderId="0" xfId="0" applyFont="1" applyFill="1" applyBorder="1" applyAlignment="1">
      <alignment horizontal="center" vertical="center"/>
    </xf>
    <xf numFmtId="0" fontId="14" fillId="0" borderId="0" xfId="0" applyNumberFormat="1" applyFont="1" applyFill="1" applyBorder="1" applyAlignment="1">
      <alignment horizontal="center" vertical="center"/>
    </xf>
    <xf numFmtId="9" fontId="10" fillId="0" borderId="3" xfId="0" applyNumberFormat="1" applyFont="1" applyFill="1" applyBorder="1" applyAlignment="1">
      <alignment horizontal="center" vertical="center" wrapText="1"/>
    </xf>
    <xf numFmtId="164" fontId="10" fillId="0" borderId="3" xfId="0" applyNumberFormat="1" applyFont="1" applyFill="1" applyBorder="1" applyAlignment="1">
      <alignment horizontal="center" vertical="center" wrapText="1"/>
    </xf>
    <xf numFmtId="10" fontId="10" fillId="0" borderId="3" xfId="0" applyNumberFormat="1" applyFont="1" applyFill="1" applyBorder="1" applyAlignment="1">
      <alignment horizontal="center" vertical="center" wrapText="1"/>
    </xf>
    <xf numFmtId="164" fontId="10" fillId="0" borderId="3" xfId="0" applyNumberFormat="1" applyFont="1" applyFill="1" applyBorder="1" applyAlignment="1">
      <alignment horizontal="center" vertical="center"/>
    </xf>
    <xf numFmtId="0" fontId="10" fillId="3" borderId="12" xfId="0" applyNumberFormat="1" applyFont="1" applyFill="1" applyBorder="1" applyAlignment="1">
      <alignment horizontal="center" vertical="center"/>
    </xf>
    <xf numFmtId="0" fontId="7" fillId="0" borderId="0" xfId="0" applyFont="1" applyFill="1" applyBorder="1" applyAlignment="1">
      <alignment horizontal="left" vertical="top"/>
    </xf>
    <xf numFmtId="17" fontId="6" fillId="3" borderId="12" xfId="0" applyNumberFormat="1"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49" fontId="10" fillId="0" borderId="6" xfId="0" applyNumberFormat="1" applyFont="1" applyFill="1" applyBorder="1" applyAlignment="1">
      <alignment horizontal="center" vertical="center" wrapText="1"/>
    </xf>
    <xf numFmtId="0" fontId="11" fillId="7" borderId="3" xfId="0" applyFont="1" applyFill="1" applyBorder="1" applyAlignment="1">
      <alignment horizontal="left" vertical="top" wrapText="1"/>
    </xf>
    <xf numFmtId="0" fontId="8" fillId="3" borderId="17"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8" fillId="3" borderId="23" xfId="0" applyFont="1" applyFill="1" applyBorder="1" applyAlignment="1">
      <alignment horizontal="center" vertical="center" wrapText="1"/>
    </xf>
    <xf numFmtId="0" fontId="6" fillId="3" borderId="23" xfId="0" applyFont="1" applyFill="1" applyBorder="1" applyAlignment="1">
      <alignment horizontal="center" vertical="center" wrapText="1"/>
    </xf>
    <xf numFmtId="17" fontId="6" fillId="3" borderId="24" xfId="0" applyNumberFormat="1" applyFont="1" applyFill="1" applyBorder="1" applyAlignment="1">
      <alignment horizontal="center" vertical="center" wrapText="1"/>
    </xf>
    <xf numFmtId="0" fontId="18" fillId="0" borderId="0" xfId="0" applyFont="1" applyFill="1" applyBorder="1"/>
    <xf numFmtId="164" fontId="10" fillId="0" borderId="3" xfId="2" applyNumberFormat="1" applyFont="1" applyFill="1" applyBorder="1" applyAlignment="1">
      <alignment horizontal="center" vertical="center" wrapText="1"/>
    </xf>
    <xf numFmtId="164" fontId="10" fillId="0" borderId="1" xfId="0" applyNumberFormat="1" applyFont="1" applyFill="1" applyBorder="1" applyAlignment="1">
      <alignment horizontal="center" vertical="center" wrapText="1"/>
    </xf>
    <xf numFmtId="164" fontId="10" fillId="0" borderId="1" xfId="0" applyNumberFormat="1" applyFont="1" applyFill="1" applyBorder="1" applyAlignment="1">
      <alignment horizontal="center" vertical="center"/>
    </xf>
    <xf numFmtId="0" fontId="10" fillId="2" borderId="2" xfId="0" applyFont="1" applyFill="1" applyBorder="1" applyAlignment="1">
      <alignment horizontal="left" vertical="center" wrapText="1"/>
    </xf>
    <xf numFmtId="0" fontId="12" fillId="0" borderId="0" xfId="0" applyFont="1" applyBorder="1" applyAlignment="1">
      <alignment horizontal="center" vertical="center" wrapText="1"/>
    </xf>
    <xf numFmtId="17" fontId="10" fillId="2" borderId="2" xfId="0" applyNumberFormat="1" applyFont="1" applyFill="1" applyBorder="1" applyAlignment="1">
      <alignment horizontal="center" vertical="center" wrapText="1"/>
    </xf>
    <xf numFmtId="17" fontId="10" fillId="0" borderId="2" xfId="0" applyNumberFormat="1" applyFont="1" applyFill="1" applyBorder="1" applyAlignment="1">
      <alignment horizontal="center" vertical="center" wrapText="1"/>
    </xf>
    <xf numFmtId="0" fontId="11" fillId="7" borderId="2" xfId="0" applyFont="1" applyFill="1" applyBorder="1" applyAlignment="1">
      <alignment horizontal="left" vertical="top" wrapText="1"/>
    </xf>
    <xf numFmtId="0" fontId="18" fillId="8" borderId="3" xfId="0" applyFont="1" applyFill="1" applyBorder="1"/>
    <xf numFmtId="0" fontId="15" fillId="0" borderId="0" xfId="0" applyFont="1" applyFill="1" applyBorder="1" applyAlignment="1">
      <alignment horizontal="center" vertical="center" wrapText="1"/>
    </xf>
    <xf numFmtId="2" fontId="10" fillId="0" borderId="3" xfId="0" applyNumberFormat="1" applyFont="1" applyFill="1" applyBorder="1" applyAlignment="1">
      <alignment horizontal="center" vertical="center" wrapText="1"/>
    </xf>
    <xf numFmtId="164" fontId="10" fillId="0" borderId="2"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10" fontId="10" fillId="0" borderId="12" xfId="0" applyNumberFormat="1" applyFont="1" applyFill="1" applyBorder="1" applyAlignment="1">
      <alignment horizontal="center" vertical="center" wrapText="1"/>
    </xf>
    <xf numFmtId="10" fontId="10" fillId="0" borderId="13" xfId="0" applyNumberFormat="1" applyFont="1" applyFill="1" applyBorder="1" applyAlignment="1">
      <alignment horizontal="center" vertical="center" wrapText="1"/>
    </xf>
    <xf numFmtId="10" fontId="10" fillId="0" borderId="5" xfId="0" applyNumberFormat="1" applyFont="1" applyFill="1" applyBorder="1" applyAlignment="1">
      <alignment horizontal="center" vertical="center" wrapText="1"/>
    </xf>
    <xf numFmtId="17" fontId="10" fillId="3" borderId="3" xfId="0" applyNumberFormat="1" applyFont="1" applyFill="1" applyBorder="1" applyAlignment="1">
      <alignment horizontal="center" vertical="center" wrapText="1"/>
    </xf>
    <xf numFmtId="17" fontId="10" fillId="0" borderId="1" xfId="0" applyNumberFormat="1" applyFont="1" applyFill="1" applyBorder="1" applyAlignment="1">
      <alignment horizontal="center" vertical="center" wrapText="1"/>
    </xf>
    <xf numFmtId="17" fontId="10" fillId="3" borderId="1" xfId="0" applyNumberFormat="1" applyFont="1" applyFill="1" applyBorder="1" applyAlignment="1">
      <alignment horizontal="center" vertical="center" wrapText="1"/>
    </xf>
    <xf numFmtId="1" fontId="10" fillId="3" borderId="3" xfId="0" applyNumberFormat="1" applyFont="1" applyFill="1" applyBorder="1" applyAlignment="1">
      <alignment horizontal="center" vertical="center" wrapText="1"/>
    </xf>
    <xf numFmtId="0" fontId="7" fillId="0" borderId="0" xfId="0" applyFont="1" applyFill="1" applyBorder="1" applyAlignment="1">
      <alignment horizontal="center"/>
    </xf>
    <xf numFmtId="0" fontId="16" fillId="0" borderId="0" xfId="0" applyFont="1" applyAlignment="1">
      <alignment horizontal="center"/>
    </xf>
    <xf numFmtId="0" fontId="7" fillId="0" borderId="0" xfId="0" applyNumberFormat="1" applyFont="1" applyFill="1" applyBorder="1" applyAlignment="1">
      <alignment horizontal="center"/>
    </xf>
    <xf numFmtId="17" fontId="10" fillId="0" borderId="12" xfId="0" applyNumberFormat="1" applyFont="1" applyFill="1" applyBorder="1" applyAlignment="1">
      <alignment horizontal="center" vertical="center" wrapText="1"/>
    </xf>
    <xf numFmtId="17" fontId="10" fillId="0" borderId="15"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xf>
    <xf numFmtId="0" fontId="10" fillId="0" borderId="2" xfId="0" applyNumberFormat="1" applyFont="1" applyFill="1" applyBorder="1" applyAlignment="1">
      <alignment horizontal="center" vertical="center"/>
    </xf>
    <xf numFmtId="10" fontId="10" fillId="0" borderId="1" xfId="0" applyNumberFormat="1" applyFont="1" applyFill="1" applyBorder="1" applyAlignment="1">
      <alignment horizontal="center" vertical="center" wrapText="1"/>
    </xf>
    <xf numFmtId="10" fontId="10" fillId="3" borderId="1" xfId="0" applyNumberFormat="1" applyFont="1" applyFill="1" applyBorder="1" applyAlignment="1">
      <alignment horizontal="center" vertical="center"/>
    </xf>
    <xf numFmtId="10" fontId="10" fillId="3" borderId="3" xfId="0" applyNumberFormat="1" applyFont="1" applyFill="1" applyBorder="1" applyAlignment="1">
      <alignment horizontal="center" vertical="center" wrapText="1"/>
    </xf>
    <xf numFmtId="10" fontId="10" fillId="3" borderId="3" xfId="0" applyNumberFormat="1" applyFont="1" applyFill="1" applyBorder="1" applyAlignment="1">
      <alignment horizontal="center" vertical="center"/>
    </xf>
    <xf numFmtId="17" fontId="10" fillId="9" borderId="15" xfId="0" applyNumberFormat="1" applyFont="1" applyFill="1" applyBorder="1" applyAlignment="1">
      <alignment horizontal="center" vertical="center" wrapText="1"/>
    </xf>
    <xf numFmtId="17" fontId="10" fillId="9" borderId="2" xfId="0" applyNumberFormat="1" applyFont="1" applyFill="1" applyBorder="1" applyAlignment="1">
      <alignment horizontal="center" vertical="center" wrapText="1"/>
    </xf>
    <xf numFmtId="0" fontId="0" fillId="0" borderId="8" xfId="0" applyBorder="1" applyAlignment="1">
      <alignment vertical="center"/>
    </xf>
    <xf numFmtId="0" fontId="9" fillId="0" borderId="0" xfId="0" applyNumberFormat="1" applyFont="1" applyFill="1" applyBorder="1" applyAlignment="1">
      <alignment horizontal="center" vertical="center"/>
    </xf>
    <xf numFmtId="0" fontId="11" fillId="3" borderId="9" xfId="0" applyFont="1" applyFill="1" applyBorder="1" applyAlignment="1">
      <alignment horizontal="left" vertical="top" wrapText="1"/>
    </xf>
    <xf numFmtId="0" fontId="15" fillId="5" borderId="1" xfId="0" applyFont="1" applyFill="1" applyBorder="1" applyAlignment="1">
      <alignment horizontal="left" vertical="center" wrapText="1"/>
    </xf>
    <xf numFmtId="0" fontId="15" fillId="8" borderId="7" xfId="0" applyFont="1" applyFill="1" applyBorder="1" applyAlignment="1">
      <alignment horizontal="center" vertical="center" wrapText="1"/>
    </xf>
    <xf numFmtId="0" fontId="15" fillId="8" borderId="14" xfId="0" applyFont="1" applyFill="1" applyBorder="1" applyAlignment="1">
      <alignment horizontal="center" vertical="center" wrapText="1"/>
    </xf>
    <xf numFmtId="0" fontId="14" fillId="0" borderId="15" xfId="0" applyFont="1" applyFill="1" applyBorder="1" applyAlignment="1">
      <alignment vertical="center"/>
    </xf>
    <xf numFmtId="0" fontId="7" fillId="0" borderId="6" xfId="0" applyFont="1" applyFill="1" applyBorder="1" applyAlignment="1">
      <alignment horizontal="center"/>
    </xf>
    <xf numFmtId="0" fontId="6" fillId="0" borderId="0" xfId="4" applyFont="1" applyFill="1" applyBorder="1"/>
    <xf numFmtId="0" fontId="5" fillId="0" borderId="0" xfId="4" applyFont="1" applyFill="1" applyBorder="1"/>
    <xf numFmtId="0" fontId="5" fillId="0" borderId="0" xfId="4" applyFont="1" applyFill="1" applyBorder="1" applyAlignment="1">
      <alignment vertical="center"/>
    </xf>
    <xf numFmtId="0" fontId="5" fillId="0" borderId="0" xfId="4"/>
    <xf numFmtId="0" fontId="6" fillId="0" borderId="0" xfId="4" applyFont="1" applyFill="1" applyBorder="1" applyAlignment="1">
      <alignment horizontal="center"/>
    </xf>
    <xf numFmtId="0" fontId="10" fillId="8" borderId="11" xfId="4" applyFont="1" applyFill="1" applyBorder="1" applyAlignment="1">
      <alignment horizontal="center" vertical="center" wrapText="1"/>
    </xf>
    <xf numFmtId="0" fontId="5" fillId="8" borderId="2" xfId="4" applyFont="1" applyFill="1" applyBorder="1" applyAlignment="1">
      <alignment horizontal="center" vertical="center" wrapText="1"/>
    </xf>
    <xf numFmtId="0" fontId="10" fillId="0" borderId="5" xfId="4" applyNumberFormat="1" applyFont="1" applyFill="1" applyBorder="1" applyAlignment="1">
      <alignment horizontal="center" vertical="center" wrapText="1"/>
    </xf>
    <xf numFmtId="10" fontId="6" fillId="0" borderId="1" xfId="4" applyNumberFormat="1" applyFont="1" applyFill="1" applyBorder="1" applyAlignment="1">
      <alignment horizontal="center" vertical="center"/>
    </xf>
    <xf numFmtId="0" fontId="5" fillId="3" borderId="1" xfId="4" applyFont="1" applyFill="1" applyBorder="1" applyAlignment="1">
      <alignment horizontal="center" vertical="center"/>
    </xf>
    <xf numFmtId="9" fontId="5" fillId="3" borderId="1" xfId="4" applyNumberFormat="1" applyFont="1" applyFill="1" applyBorder="1" applyAlignment="1">
      <alignment horizontal="center" vertical="center"/>
    </xf>
    <xf numFmtId="0" fontId="5" fillId="8" borderId="1" xfId="4" applyFont="1" applyFill="1" applyBorder="1" applyAlignment="1">
      <alignment horizontal="center" vertical="center"/>
    </xf>
    <xf numFmtId="0" fontId="6" fillId="0" borderId="0" xfId="4" applyNumberFormat="1" applyFont="1" applyFill="1" applyBorder="1" applyAlignment="1">
      <alignment horizontal="center" vertical="center"/>
    </xf>
    <xf numFmtId="0" fontId="5" fillId="0" borderId="0" xfId="4" applyFont="1" applyFill="1" applyBorder="1" applyAlignment="1">
      <alignment horizontal="center"/>
    </xf>
    <xf numFmtId="0" fontId="5" fillId="0" borderId="0" xfId="4" applyFont="1" applyAlignment="1">
      <alignment horizontal="center"/>
    </xf>
    <xf numFmtId="0" fontId="5" fillId="0" borderId="0" xfId="4" applyAlignment="1">
      <alignment horizontal="left"/>
    </xf>
    <xf numFmtId="0" fontId="5" fillId="0" borderId="0" xfId="4" applyFont="1" applyFill="1" applyBorder="1" applyAlignment="1">
      <alignment horizontal="left"/>
    </xf>
    <xf numFmtId="0" fontId="5" fillId="0" borderId="0" xfId="4" applyNumberFormat="1" applyFont="1" applyFill="1" applyBorder="1" applyAlignment="1">
      <alignment horizontal="center"/>
    </xf>
    <xf numFmtId="17" fontId="6" fillId="8" borderId="2" xfId="4"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1" fontId="10" fillId="3" borderId="1" xfId="0" applyNumberFormat="1" applyFont="1" applyFill="1" applyBorder="1" applyAlignment="1">
      <alignment horizontal="center" vertical="center" wrapText="1"/>
    </xf>
    <xf numFmtId="9" fontId="10" fillId="7" borderId="1" xfId="0" applyNumberFormat="1" applyFont="1" applyFill="1" applyBorder="1" applyAlignment="1">
      <alignment horizontal="center" vertical="center" wrapText="1"/>
    </xf>
    <xf numFmtId="9" fontId="10" fillId="3" borderId="1"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shrinkToFit="1"/>
    </xf>
    <xf numFmtId="0" fontId="11" fillId="0" borderId="2" xfId="0" applyFont="1" applyBorder="1" applyAlignment="1">
      <alignment horizontal="center" vertical="center" shrinkToFit="1"/>
    </xf>
    <xf numFmtId="0" fontId="10" fillId="0" borderId="5" xfId="0" applyNumberFormat="1" applyFont="1" applyFill="1" applyBorder="1" applyAlignment="1">
      <alignment horizontal="center" vertical="center" wrapText="1"/>
    </xf>
    <xf numFmtId="9" fontId="10" fillId="0" borderId="5" xfId="0" applyNumberFormat="1" applyFont="1" applyFill="1" applyBorder="1" applyAlignment="1">
      <alignment horizontal="center" vertical="center" wrapText="1"/>
    </xf>
    <xf numFmtId="17" fontId="10" fillId="2" borderId="1" xfId="0" applyNumberFormat="1" applyFont="1" applyFill="1" applyBorder="1" applyAlignment="1">
      <alignment horizontal="center" vertical="center" wrapText="1"/>
    </xf>
    <xf numFmtId="17" fontId="10" fillId="0" borderId="2" xfId="0" applyNumberFormat="1" applyFont="1" applyFill="1" applyBorder="1" applyAlignment="1">
      <alignment horizontal="center" vertical="center" wrapText="1"/>
    </xf>
    <xf numFmtId="17" fontId="10" fillId="10" borderId="2" xfId="0" applyNumberFormat="1" applyFont="1" applyFill="1" applyBorder="1" applyAlignment="1">
      <alignment horizontal="center" vertical="center" wrapText="1"/>
    </xf>
    <xf numFmtId="0" fontId="15" fillId="10" borderId="1" xfId="0" applyFont="1" applyFill="1" applyBorder="1" applyAlignment="1">
      <alignment horizontal="center" vertical="center" wrapText="1"/>
    </xf>
    <xf numFmtId="17" fontId="10" fillId="9" borderId="1" xfId="0" applyNumberFormat="1" applyFont="1" applyFill="1" applyBorder="1" applyAlignment="1">
      <alignment horizontal="center" vertical="center" wrapText="1"/>
    </xf>
    <xf numFmtId="17" fontId="10" fillId="10" borderId="1" xfId="0" applyNumberFormat="1" applyFont="1" applyFill="1" applyBorder="1" applyAlignment="1">
      <alignment horizontal="center" vertical="center" wrapText="1"/>
    </xf>
    <xf numFmtId="17" fontId="10" fillId="9" borderId="3" xfId="0" applyNumberFormat="1" applyFont="1" applyFill="1" applyBorder="1" applyAlignment="1">
      <alignment horizontal="center" vertical="center" wrapText="1"/>
    </xf>
    <xf numFmtId="0" fontId="11" fillId="3" borderId="1" xfId="4" applyFont="1" applyFill="1" applyBorder="1" applyAlignment="1">
      <alignment horizontal="center" vertical="center"/>
    </xf>
    <xf numFmtId="0" fontId="11" fillId="8" borderId="1" xfId="4" applyFont="1" applyFill="1" applyBorder="1" applyAlignment="1">
      <alignment horizontal="center" vertical="center"/>
    </xf>
    <xf numFmtId="9" fontId="5" fillId="0" borderId="0" xfId="4" applyNumberFormat="1" applyFont="1" applyFill="1" applyBorder="1" applyAlignment="1">
      <alignment horizontal="center"/>
    </xf>
    <xf numFmtId="10" fontId="5" fillId="0" borderId="0" xfId="4" applyNumberFormat="1" applyFont="1" applyFill="1" applyBorder="1" applyAlignment="1">
      <alignment horizontal="center"/>
    </xf>
    <xf numFmtId="0" fontId="11" fillId="0" borderId="0" xfId="4" applyFont="1" applyFill="1" applyBorder="1"/>
    <xf numFmtId="0" fontId="11" fillId="0" borderId="0" xfId="4" applyFont="1" applyFill="1" applyBorder="1" applyAlignment="1">
      <alignment wrapText="1"/>
    </xf>
    <xf numFmtId="164" fontId="10" fillId="7" borderId="3" xfId="0" applyNumberFormat="1" applyFont="1" applyFill="1" applyBorder="1" applyAlignment="1">
      <alignment horizontal="center" vertical="center" wrapText="1"/>
    </xf>
    <xf numFmtId="164" fontId="10" fillId="0" borderId="5" xfId="0" applyNumberFormat="1" applyFont="1" applyFill="1" applyBorder="1" applyAlignment="1">
      <alignment horizontal="center" vertical="center" wrapText="1"/>
    </xf>
    <xf numFmtId="10" fontId="5" fillId="10" borderId="1" xfId="4" applyNumberFormat="1" applyFont="1" applyFill="1" applyBorder="1" applyAlignment="1">
      <alignment horizontal="center" vertical="center"/>
    </xf>
    <xf numFmtId="10" fontId="5" fillId="10" borderId="1" xfId="4" applyNumberFormat="1" applyFont="1" applyFill="1" applyBorder="1" applyAlignment="1">
      <alignment horizontal="center" vertical="center" wrapText="1"/>
    </xf>
    <xf numFmtId="10" fontId="5" fillId="9" borderId="1" xfId="4" applyNumberFormat="1" applyFont="1" applyFill="1" applyBorder="1" applyAlignment="1">
      <alignment horizontal="center" vertical="center" wrapText="1"/>
    </xf>
    <xf numFmtId="10" fontId="5" fillId="0" borderId="1" xfId="4" applyNumberFormat="1" applyFont="1" applyFill="1" applyBorder="1" applyAlignment="1">
      <alignment horizontal="center" vertical="center" wrapText="1"/>
    </xf>
    <xf numFmtId="9" fontId="5" fillId="7" borderId="1" xfId="4" applyNumberFormat="1" applyFont="1" applyFill="1" applyBorder="1" applyAlignment="1">
      <alignment horizontal="center" vertical="center"/>
    </xf>
    <xf numFmtId="9" fontId="5" fillId="10" borderId="1" xfId="4" applyNumberFormat="1" applyFont="1" applyFill="1" applyBorder="1" applyAlignment="1">
      <alignment horizontal="center" vertical="center"/>
    </xf>
    <xf numFmtId="0" fontId="5" fillId="10" borderId="3" xfId="4" applyFont="1" applyFill="1" applyBorder="1" applyAlignment="1">
      <alignment horizontal="center" vertical="center"/>
    </xf>
    <xf numFmtId="10" fontId="5" fillId="9" borderId="1" xfId="4" applyNumberFormat="1" applyFont="1" applyFill="1" applyBorder="1" applyAlignment="1">
      <alignment horizontal="center" vertical="center"/>
    </xf>
    <xf numFmtId="9" fontId="10" fillId="7" borderId="5" xfId="0" applyNumberFormat="1" applyFont="1" applyFill="1" applyBorder="1" applyAlignment="1">
      <alignment horizontal="center" vertical="center" wrapText="1"/>
    </xf>
    <xf numFmtId="0" fontId="5" fillId="11" borderId="1" xfId="4" applyFont="1" applyFill="1" applyBorder="1" applyAlignment="1">
      <alignment horizontal="center" vertical="center"/>
    </xf>
    <xf numFmtId="0" fontId="10" fillId="0" borderId="3" xfId="4" applyNumberFormat="1" applyFont="1" applyFill="1" applyBorder="1" applyAlignment="1">
      <alignment horizontal="center" vertical="center" wrapText="1"/>
    </xf>
    <xf numFmtId="0" fontId="11" fillId="0" borderId="2" xfId="4" applyFont="1" applyFill="1" applyBorder="1" applyAlignment="1">
      <alignment horizontal="left" vertical="top" wrapText="1"/>
    </xf>
    <xf numFmtId="14" fontId="10" fillId="0" borderId="1" xfId="4" applyNumberFormat="1" applyFont="1" applyFill="1" applyBorder="1" applyAlignment="1">
      <alignment horizontal="center" vertical="center" wrapText="1"/>
    </xf>
    <xf numFmtId="0" fontId="10" fillId="0" borderId="1" xfId="4" applyNumberFormat="1" applyFont="1" applyFill="1" applyBorder="1" applyAlignment="1">
      <alignment horizontal="center" vertical="center" wrapText="1"/>
    </xf>
    <xf numFmtId="0" fontId="10" fillId="0" borderId="3" xfId="4" applyNumberFormat="1" applyFont="1" applyFill="1" applyBorder="1" applyAlignment="1">
      <alignment horizontal="center" vertical="center"/>
    </xf>
    <xf numFmtId="0" fontId="10" fillId="0" borderId="1" xfId="4" applyNumberFormat="1" applyFont="1" applyFill="1" applyBorder="1" applyAlignment="1">
      <alignment horizontal="center" vertical="center"/>
    </xf>
    <xf numFmtId="17" fontId="10" fillId="0" borderId="15" xfId="0" applyNumberFormat="1" applyFont="1" applyFill="1" applyBorder="1" applyAlignment="1">
      <alignment horizontal="center" vertical="center" wrapText="1"/>
    </xf>
    <xf numFmtId="0" fontId="5" fillId="0" borderId="0" xfId="0" applyFont="1" applyFill="1" applyBorder="1"/>
    <xf numFmtId="17" fontId="10" fillId="10" borderId="3" xfId="0" applyNumberFormat="1" applyFont="1" applyFill="1" applyBorder="1" applyAlignment="1">
      <alignment horizontal="center" vertical="center" wrapText="1"/>
    </xf>
    <xf numFmtId="0" fontId="10" fillId="3" borderId="3" xfId="0" applyNumberFormat="1" applyFont="1" applyFill="1" applyBorder="1" applyAlignment="1">
      <alignment horizontal="center" vertical="center"/>
    </xf>
    <xf numFmtId="17" fontId="10" fillId="2" borderId="3" xfId="0" applyNumberFormat="1" applyFont="1" applyFill="1" applyBorder="1" applyAlignment="1">
      <alignment horizontal="center" vertical="center" wrapText="1"/>
    </xf>
    <xf numFmtId="17" fontId="10" fillId="0" borderId="15" xfId="0" applyNumberFormat="1" applyFont="1" applyFill="1" applyBorder="1" applyAlignment="1">
      <alignment horizontal="center" vertical="center" wrapText="1"/>
    </xf>
    <xf numFmtId="10" fontId="10" fillId="3" borderId="1" xfId="0" applyNumberFormat="1" applyFont="1" applyFill="1" applyBorder="1" applyAlignment="1">
      <alignment horizontal="center" vertical="center" wrapText="1"/>
    </xf>
    <xf numFmtId="17" fontId="10" fillId="3" borderId="12" xfId="0" applyNumberFormat="1" applyFont="1" applyFill="1" applyBorder="1" applyAlignment="1">
      <alignment horizontal="center" vertical="center" wrapText="1"/>
    </xf>
    <xf numFmtId="10" fontId="10" fillId="3" borderId="12" xfId="0" applyNumberFormat="1" applyFont="1" applyFill="1" applyBorder="1" applyAlignment="1">
      <alignment horizontal="center" vertical="center"/>
    </xf>
    <xf numFmtId="10" fontId="10" fillId="3" borderId="11" xfId="0" applyNumberFormat="1" applyFont="1" applyFill="1" applyBorder="1" applyAlignment="1">
      <alignment horizontal="center" vertical="center"/>
    </xf>
    <xf numFmtId="10" fontId="10" fillId="3" borderId="5" xfId="0" applyNumberFormat="1" applyFont="1" applyFill="1" applyBorder="1" applyAlignment="1">
      <alignment horizontal="center" vertical="center"/>
    </xf>
    <xf numFmtId="0" fontId="10" fillId="3" borderId="11" xfId="0" applyNumberFormat="1" applyFont="1" applyFill="1" applyBorder="1" applyAlignment="1">
      <alignment horizontal="center" vertical="center"/>
    </xf>
    <xf numFmtId="0" fontId="10" fillId="3" borderId="5" xfId="0" applyNumberFormat="1" applyFont="1" applyFill="1" applyBorder="1" applyAlignment="1">
      <alignment horizontal="center" vertical="center"/>
    </xf>
    <xf numFmtId="10" fontId="10" fillId="0" borderId="10" xfId="0" applyNumberFormat="1" applyFont="1" applyFill="1" applyBorder="1" applyAlignment="1">
      <alignment horizontal="center" vertical="center" wrapText="1"/>
    </xf>
    <xf numFmtId="10" fontId="10" fillId="3" borderId="6" xfId="0" applyNumberFormat="1" applyFont="1" applyFill="1" applyBorder="1" applyAlignment="1">
      <alignment horizontal="center" vertical="center"/>
    </xf>
    <xf numFmtId="0" fontId="9" fillId="3" borderId="0" xfId="0" applyFont="1" applyFill="1" applyBorder="1" applyAlignment="1">
      <alignment horizontal="left" vertical="top" wrapText="1"/>
    </xf>
    <xf numFmtId="0" fontId="10" fillId="0" borderId="2" xfId="0" applyNumberFormat="1" applyFont="1" applyFill="1" applyBorder="1" applyAlignment="1">
      <alignment horizontal="center" vertical="center" wrapText="1"/>
    </xf>
    <xf numFmtId="17" fontId="10" fillId="0" borderId="15" xfId="0" applyNumberFormat="1" applyFont="1" applyFill="1" applyBorder="1" applyAlignment="1">
      <alignment horizontal="center" vertical="center" wrapText="1"/>
    </xf>
    <xf numFmtId="164" fontId="10" fillId="8" borderId="1" xfId="0" applyNumberFormat="1" applyFont="1" applyFill="1" applyBorder="1" applyAlignment="1">
      <alignment horizontal="center" vertical="center" wrapText="1"/>
    </xf>
    <xf numFmtId="10" fontId="10" fillId="8" borderId="1" xfId="0" applyNumberFormat="1" applyFont="1" applyFill="1" applyBorder="1" applyAlignment="1">
      <alignment horizontal="center" vertical="center" wrapText="1"/>
    </xf>
    <xf numFmtId="9" fontId="10" fillId="8" borderId="2"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shrinkToFit="1"/>
    </xf>
    <xf numFmtId="0" fontId="11" fillId="0" borderId="1" xfId="0" applyFont="1" applyBorder="1" applyAlignment="1">
      <alignment horizontal="center" vertical="center" shrinkToFit="1"/>
    </xf>
    <xf numFmtId="164" fontId="6" fillId="0" borderId="3" xfId="4" applyNumberFormat="1" applyFont="1" applyFill="1" applyBorder="1" applyAlignment="1">
      <alignment horizontal="center" vertical="center"/>
    </xf>
    <xf numFmtId="164" fontId="6" fillId="0" borderId="1" xfId="4" applyNumberFormat="1" applyFont="1" applyFill="1" applyBorder="1" applyAlignment="1">
      <alignment horizontal="center" vertical="center"/>
    </xf>
    <xf numFmtId="1" fontId="10" fillId="3" borderId="12" xfId="0" applyNumberFormat="1" applyFont="1" applyFill="1" applyBorder="1" applyAlignment="1">
      <alignment horizontal="center" vertical="center" wrapText="1"/>
    </xf>
    <xf numFmtId="0" fontId="6" fillId="0" borderId="0" xfId="4" applyFont="1" applyFill="1" applyBorder="1" applyAlignment="1">
      <alignment vertical="center"/>
    </xf>
    <xf numFmtId="2" fontId="10" fillId="3" borderId="11" xfId="0" applyNumberFormat="1" applyFont="1" applyFill="1" applyBorder="1" applyAlignment="1">
      <alignment horizontal="center" vertical="center"/>
    </xf>
    <xf numFmtId="2" fontId="10" fillId="0" borderId="12" xfId="0" applyNumberFormat="1" applyFont="1" applyFill="1" applyBorder="1" applyAlignment="1">
      <alignment horizontal="center" vertical="center" wrapText="1"/>
    </xf>
    <xf numFmtId="2" fontId="10" fillId="3" borderId="13" xfId="0" applyNumberFormat="1" applyFont="1" applyFill="1" applyBorder="1" applyAlignment="1">
      <alignment horizontal="center" vertical="center"/>
    </xf>
    <xf numFmtId="2" fontId="10" fillId="0" borderId="12" xfId="0" applyNumberFormat="1" applyFont="1" applyFill="1" applyBorder="1" applyAlignment="1">
      <alignment horizontal="center" vertical="top"/>
    </xf>
    <xf numFmtId="0" fontId="11" fillId="0" borderId="0" xfId="0" applyFont="1" applyFill="1" applyBorder="1"/>
    <xf numFmtId="1" fontId="10" fillId="10" borderId="1" xfId="0" applyNumberFormat="1" applyFont="1" applyFill="1" applyBorder="1" applyAlignment="1">
      <alignment horizontal="center" vertical="center" wrapText="1"/>
    </xf>
    <xf numFmtId="164" fontId="15" fillId="11" borderId="3" xfId="0" applyNumberFormat="1" applyFont="1" applyFill="1" applyBorder="1" applyAlignment="1">
      <alignment horizontal="center" vertical="center" wrapText="1"/>
    </xf>
    <xf numFmtId="0" fontId="19" fillId="10" borderId="1" xfId="0" applyNumberFormat="1" applyFont="1" applyFill="1" applyBorder="1" applyAlignment="1">
      <alignment horizontal="center" vertical="center"/>
    </xf>
    <xf numFmtId="0" fontId="10" fillId="0" borderId="1" xfId="0" applyNumberFormat="1" applyFont="1" applyFill="1" applyBorder="1" applyAlignment="1">
      <alignment horizontal="center" vertical="center"/>
    </xf>
    <xf numFmtId="0" fontId="11" fillId="10" borderId="1" xfId="0" applyFont="1" applyFill="1" applyBorder="1"/>
    <xf numFmtId="17" fontId="10" fillId="0" borderId="15" xfId="0" applyNumberFormat="1" applyFont="1" applyFill="1" applyBorder="1" applyAlignment="1">
      <alignment horizontal="center" vertical="center" wrapText="1"/>
    </xf>
    <xf numFmtId="0" fontId="15" fillId="11" borderId="1" xfId="0" applyFont="1" applyFill="1" applyBorder="1" applyAlignment="1">
      <alignment horizontal="center" vertical="center" wrapText="1"/>
    </xf>
    <xf numFmtId="164" fontId="15" fillId="9" borderId="3" xfId="0" applyNumberFormat="1" applyFont="1" applyFill="1" applyBorder="1" applyAlignment="1">
      <alignment horizontal="center" vertical="center" wrapText="1"/>
    </xf>
    <xf numFmtId="17" fontId="10" fillId="11" borderId="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10" fontId="10" fillId="9" borderId="1" xfId="0" applyNumberFormat="1" applyFont="1" applyFill="1" applyBorder="1" applyAlignment="1">
      <alignment horizontal="center" vertical="center" wrapText="1"/>
    </xf>
    <xf numFmtId="0" fontId="15" fillId="12" borderId="1" xfId="0" applyFont="1" applyFill="1" applyBorder="1" applyAlignment="1">
      <alignment horizontal="center" vertical="center" wrapText="1"/>
    </xf>
    <xf numFmtId="164" fontId="15" fillId="10" borderId="3" xfId="0" applyNumberFormat="1" applyFont="1" applyFill="1" applyBorder="1" applyAlignment="1">
      <alignment horizontal="center" vertical="center" wrapText="1"/>
    </xf>
    <xf numFmtId="0" fontId="15" fillId="11" borderId="3" xfId="0" applyFont="1" applyFill="1" applyBorder="1" applyAlignment="1">
      <alignment horizontal="center" vertical="center" wrapText="1"/>
    </xf>
    <xf numFmtId="0" fontId="11" fillId="0" borderId="2" xfId="0" applyFont="1" applyFill="1" applyBorder="1" applyAlignment="1">
      <alignment vertical="top" wrapText="1"/>
    </xf>
    <xf numFmtId="0" fontId="11" fillId="0" borderId="3" xfId="0" applyFont="1" applyFill="1" applyBorder="1" applyAlignment="1">
      <alignment vertical="top" wrapText="1"/>
    </xf>
    <xf numFmtId="0" fontId="12" fillId="8" borderId="15" xfId="0" applyFont="1" applyFill="1" applyBorder="1" applyAlignment="1">
      <alignment horizontal="center" vertical="center" wrapText="1"/>
    </xf>
    <xf numFmtId="0" fontId="12" fillId="8" borderId="0" xfId="0" applyFont="1" applyFill="1" applyBorder="1" applyAlignment="1">
      <alignment horizontal="center" vertical="center" wrapText="1"/>
    </xf>
    <xf numFmtId="0" fontId="12" fillId="0" borderId="0" xfId="0" applyFont="1" applyBorder="1" applyAlignment="1">
      <alignment horizontal="center" vertical="center" wrapText="1"/>
    </xf>
    <xf numFmtId="0" fontId="18" fillId="8" borderId="8" xfId="0" applyFont="1" applyFill="1" applyBorder="1" applyAlignment="1">
      <alignment horizontal="center" vertical="center" wrapText="1"/>
    </xf>
    <xf numFmtId="0" fontId="11" fillId="8" borderId="8" xfId="0" applyFont="1" applyFill="1" applyBorder="1" applyAlignment="1">
      <alignment horizontal="left" vertical="center" wrapText="1"/>
    </xf>
    <xf numFmtId="0" fontId="18" fillId="8" borderId="1" xfId="0" applyFont="1" applyFill="1" applyBorder="1"/>
    <xf numFmtId="164" fontId="10" fillId="13" borderId="1" xfId="0" applyNumberFormat="1" applyFont="1" applyFill="1" applyBorder="1" applyAlignment="1">
      <alignment horizontal="center" vertical="center" wrapText="1"/>
    </xf>
    <xf numFmtId="9" fontId="10" fillId="13" borderId="3" xfId="0" applyNumberFormat="1" applyFont="1" applyFill="1" applyBorder="1" applyAlignment="1">
      <alignment horizontal="center" vertical="center" wrapText="1"/>
    </xf>
    <xf numFmtId="10" fontId="10" fillId="13" borderId="3" xfId="0" applyNumberFormat="1"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166" fontId="5" fillId="0" borderId="0" xfId="4" applyNumberFormat="1" applyFont="1" applyFill="1" applyBorder="1"/>
    <xf numFmtId="0" fontId="10" fillId="0" borderId="6" xfId="0" applyNumberFormat="1" applyFont="1" applyFill="1" applyBorder="1" applyAlignment="1">
      <alignment horizontal="center" vertical="center" wrapText="1"/>
    </xf>
    <xf numFmtId="0" fontId="10" fillId="0" borderId="14" xfId="0" applyNumberFormat="1" applyFont="1" applyFill="1" applyBorder="1" applyAlignment="1">
      <alignment horizontal="center" vertical="center" wrapText="1"/>
    </xf>
    <xf numFmtId="1" fontId="10" fillId="0" borderId="6" xfId="0" applyNumberFormat="1" applyFont="1" applyFill="1" applyBorder="1" applyAlignment="1">
      <alignment horizontal="center" vertical="center" wrapText="1"/>
    </xf>
    <xf numFmtId="1" fontId="10" fillId="3" borderId="5" xfId="0" applyNumberFormat="1" applyFont="1" applyFill="1" applyBorder="1" applyAlignment="1">
      <alignment horizontal="center" vertical="center"/>
    </xf>
    <xf numFmtId="1" fontId="10" fillId="3" borderId="3" xfId="0" applyNumberFormat="1" applyFont="1" applyFill="1" applyBorder="1" applyAlignment="1">
      <alignment horizontal="center" vertical="center"/>
    </xf>
    <xf numFmtId="1" fontId="10" fillId="0" borderId="14" xfId="0" applyNumberFormat="1" applyFont="1" applyFill="1" applyBorder="1" applyAlignment="1">
      <alignment horizontal="center" vertical="center" wrapText="1"/>
    </xf>
    <xf numFmtId="0" fontId="11" fillId="9" borderId="1" xfId="0" applyFont="1" applyFill="1" applyBorder="1"/>
    <xf numFmtId="0" fontId="19" fillId="11" borderId="1" xfId="0" applyNumberFormat="1" applyFont="1" applyFill="1" applyBorder="1" applyAlignment="1">
      <alignment horizontal="center" vertical="center"/>
    </xf>
    <xf numFmtId="0" fontId="19" fillId="9" borderId="1" xfId="0" applyNumberFormat="1" applyFont="1" applyFill="1" applyBorder="1" applyAlignment="1">
      <alignment horizontal="center" vertical="center"/>
    </xf>
    <xf numFmtId="17" fontId="10" fillId="11" borderId="2" xfId="0" applyNumberFormat="1" applyFont="1" applyFill="1" applyBorder="1" applyAlignment="1">
      <alignment horizontal="center" vertical="center" wrapText="1"/>
    </xf>
    <xf numFmtId="164" fontId="10" fillId="9" borderId="1" xfId="0" applyNumberFormat="1" applyFont="1" applyFill="1" applyBorder="1" applyAlignment="1">
      <alignment horizontal="center" vertical="center" wrapText="1"/>
    </xf>
    <xf numFmtId="1" fontId="10" fillId="0" borderId="3" xfId="4" applyNumberFormat="1" applyFont="1" applyFill="1" applyBorder="1" applyAlignment="1">
      <alignment horizontal="center" vertical="center"/>
    </xf>
    <xf numFmtId="1" fontId="10" fillId="0" borderId="6" xfId="4" applyNumberFormat="1" applyFont="1" applyFill="1" applyBorder="1" applyAlignment="1">
      <alignment horizontal="center" vertical="center"/>
    </xf>
    <xf numFmtId="164" fontId="10" fillId="0" borderId="1" xfId="4" applyNumberFormat="1" applyFont="1" applyFill="1" applyBorder="1" applyAlignment="1">
      <alignment horizontal="center" vertical="center" wrapText="1"/>
    </xf>
    <xf numFmtId="9" fontId="10" fillId="7" borderId="1" xfId="4" applyNumberFormat="1" applyFont="1" applyFill="1" applyBorder="1" applyAlignment="1">
      <alignment horizontal="center" vertical="center"/>
    </xf>
    <xf numFmtId="9" fontId="10" fillId="0" borderId="1" xfId="4" applyNumberFormat="1" applyFont="1" applyFill="1" applyBorder="1" applyAlignment="1">
      <alignment horizontal="center" vertical="center" wrapText="1"/>
    </xf>
    <xf numFmtId="164" fontId="10" fillId="0" borderId="1" xfId="4" applyNumberFormat="1" applyFont="1" applyFill="1" applyBorder="1" applyAlignment="1">
      <alignment horizontal="center" vertical="center"/>
    </xf>
    <xf numFmtId="164" fontId="10" fillId="0" borderId="3" xfId="4" applyNumberFormat="1" applyFont="1" applyFill="1" applyBorder="1" applyAlignment="1">
      <alignment horizontal="center" vertical="center"/>
    </xf>
    <xf numFmtId="164" fontId="10" fillId="0" borderId="3" xfId="4" applyNumberFormat="1" applyFont="1" applyFill="1" applyBorder="1" applyAlignment="1">
      <alignment horizontal="center" vertical="center" wrapText="1"/>
    </xf>
    <xf numFmtId="164" fontId="10" fillId="7" borderId="3" xfId="4" applyNumberFormat="1" applyFont="1" applyFill="1" applyBorder="1" applyAlignment="1">
      <alignment horizontal="center" vertical="center" wrapText="1"/>
    </xf>
    <xf numFmtId="164" fontId="33" fillId="0" borderId="1" xfId="4" applyNumberFormat="1" applyFont="1" applyFill="1" applyBorder="1" applyAlignment="1">
      <alignment horizontal="center" vertical="center"/>
    </xf>
    <xf numFmtId="0" fontId="5" fillId="9" borderId="3" xfId="4" applyFont="1" applyFill="1" applyBorder="1" applyAlignment="1">
      <alignment horizontal="center" vertical="center"/>
    </xf>
    <xf numFmtId="164" fontId="10" fillId="10" borderId="1" xfId="0" applyNumberFormat="1" applyFont="1" applyFill="1" applyBorder="1" applyAlignment="1">
      <alignment horizontal="center" vertical="center" wrapText="1"/>
    </xf>
    <xf numFmtId="17" fontId="10" fillId="10" borderId="12" xfId="0" applyNumberFormat="1" applyFont="1" applyFill="1" applyBorder="1" applyAlignment="1">
      <alignment horizontal="center" vertical="center" wrapText="1"/>
    </xf>
    <xf numFmtId="17" fontId="10" fillId="10" borderId="3" xfId="0" applyNumberFormat="1" applyFont="1" applyFill="1" applyBorder="1" applyAlignment="1">
      <alignment horizontal="center" vertical="center" wrapText="1"/>
    </xf>
    <xf numFmtId="1" fontId="10" fillId="0" borderId="3" xfId="0" applyNumberFormat="1" applyFont="1" applyFill="1" applyBorder="1" applyAlignment="1">
      <alignment horizontal="center" vertical="center" wrapText="1"/>
    </xf>
    <xf numFmtId="0" fontId="10" fillId="0" borderId="3" xfId="0" applyNumberFormat="1" applyFont="1" applyFill="1" applyBorder="1" applyAlignment="1">
      <alignment horizontal="center" vertical="center" wrapText="1"/>
    </xf>
    <xf numFmtId="17" fontId="10" fillId="10" borderId="12" xfId="0" applyNumberFormat="1" applyFont="1" applyFill="1" applyBorder="1" applyAlignment="1">
      <alignment horizontal="center" vertical="center" wrapText="1"/>
    </xf>
    <xf numFmtId="17" fontId="10" fillId="10" borderId="3" xfId="0" applyNumberFormat="1" applyFont="1" applyFill="1" applyBorder="1" applyAlignment="1">
      <alignment horizontal="center" vertical="center" wrapText="1"/>
    </xf>
    <xf numFmtId="1" fontId="10" fillId="0" borderId="3" xfId="0" applyNumberFormat="1" applyFont="1" applyFill="1" applyBorder="1" applyAlignment="1">
      <alignment horizontal="center" vertical="center" wrapText="1"/>
    </xf>
    <xf numFmtId="17" fontId="10" fillId="10" borderId="3" xfId="0" applyNumberFormat="1" applyFont="1" applyFill="1" applyBorder="1" applyAlignment="1">
      <alignment horizontal="center" vertical="center" wrapText="1"/>
    </xf>
    <xf numFmtId="17" fontId="10" fillId="0" borderId="3" xfId="0" applyNumberFormat="1" applyFont="1" applyFill="1" applyBorder="1" applyAlignment="1">
      <alignment horizontal="center" vertical="center" wrapText="1"/>
    </xf>
    <xf numFmtId="0" fontId="10" fillId="0" borderId="12" xfId="0" applyNumberFormat="1" applyFont="1" applyFill="1" applyBorder="1" applyAlignment="1">
      <alignment horizontal="center" vertical="center" wrapText="1"/>
    </xf>
    <xf numFmtId="17" fontId="10" fillId="0" borderId="15" xfId="0" applyNumberFormat="1" applyFont="1" applyFill="1" applyBorder="1" applyAlignment="1">
      <alignment horizontal="center" vertical="center" wrapText="1"/>
    </xf>
    <xf numFmtId="0" fontId="10" fillId="10" borderId="3" xfId="0" applyNumberFormat="1" applyFont="1" applyFill="1" applyBorder="1" applyAlignment="1">
      <alignment horizontal="center" vertical="center"/>
    </xf>
    <xf numFmtId="1" fontId="10" fillId="0" borderId="3" xfId="0" applyNumberFormat="1" applyFont="1" applyFill="1" applyBorder="1" applyAlignment="1">
      <alignment horizontal="center" vertical="center" wrapText="1"/>
    </xf>
    <xf numFmtId="17" fontId="10" fillId="11" borderId="3" xfId="0" applyNumberFormat="1" applyFont="1" applyFill="1" applyBorder="1" applyAlignment="1">
      <alignment horizontal="center" vertical="center" wrapText="1"/>
    </xf>
    <xf numFmtId="1" fontId="10" fillId="11" borderId="1" xfId="0" applyNumberFormat="1" applyFont="1" applyFill="1" applyBorder="1" applyAlignment="1">
      <alignment horizontal="center" vertical="center" wrapText="1"/>
    </xf>
    <xf numFmtId="1" fontId="10" fillId="11" borderId="12" xfId="0" applyNumberFormat="1" applyFont="1" applyFill="1" applyBorder="1" applyAlignment="1">
      <alignment horizontal="center" vertical="center" wrapText="1"/>
    </xf>
    <xf numFmtId="0" fontId="5" fillId="9" borderId="1" xfId="4" applyFont="1" applyFill="1" applyBorder="1" applyAlignment="1">
      <alignment horizontal="center" vertical="center"/>
    </xf>
    <xf numFmtId="0" fontId="5" fillId="11" borderId="3" xfId="4" applyFont="1" applyFill="1" applyBorder="1" applyAlignment="1">
      <alignment horizontal="center" vertical="center"/>
    </xf>
    <xf numFmtId="0" fontId="10" fillId="0" borderId="12" xfId="0" applyNumberFormat="1" applyFont="1" applyFill="1" applyBorder="1" applyAlignment="1">
      <alignment horizontal="center" vertical="center" wrapText="1"/>
    </xf>
    <xf numFmtId="0" fontId="7" fillId="0" borderId="1" xfId="0" applyFont="1" applyFill="1" applyBorder="1" applyAlignment="1"/>
    <xf numFmtId="0" fontId="13" fillId="2" borderId="12" xfId="0" applyFont="1" applyFill="1" applyBorder="1" applyAlignment="1">
      <alignment vertical="center" wrapText="1"/>
    </xf>
    <xf numFmtId="0" fontId="5" fillId="14" borderId="1" xfId="0" applyFont="1" applyFill="1" applyBorder="1" applyAlignment="1">
      <alignment vertical="center"/>
    </xf>
    <xf numFmtId="165" fontId="5" fillId="0" borderId="1" xfId="0" applyNumberFormat="1" applyFont="1" applyFill="1" applyBorder="1" applyAlignment="1">
      <alignment horizontal="center" vertical="center"/>
    </xf>
    <xf numFmtId="0" fontId="10" fillId="0" borderId="11" xfId="0" applyNumberFormat="1" applyFont="1" applyFill="1" applyBorder="1" applyAlignment="1">
      <alignment horizontal="center" vertical="center" wrapText="1"/>
    </xf>
    <xf numFmtId="0" fontId="10" fillId="10" borderId="12" xfId="0" applyNumberFormat="1" applyFont="1" applyFill="1" applyBorder="1" applyAlignment="1">
      <alignment horizontal="center" vertical="center"/>
    </xf>
    <xf numFmtId="0" fontId="10" fillId="9" borderId="12" xfId="0" applyNumberFormat="1" applyFont="1" applyFill="1" applyBorder="1" applyAlignment="1">
      <alignment horizontal="center" vertical="center"/>
    </xf>
    <xf numFmtId="0" fontId="5" fillId="14" borderId="3" xfId="0" applyFont="1" applyFill="1" applyBorder="1" applyAlignment="1">
      <alignment vertical="center"/>
    </xf>
    <xf numFmtId="165" fontId="5" fillId="0" borderId="3" xfId="0" applyNumberFormat="1" applyFont="1" applyFill="1" applyBorder="1" applyAlignment="1">
      <alignment horizontal="center" vertical="center"/>
    </xf>
    <xf numFmtId="0" fontId="5" fillId="14" borderId="12" xfId="0" applyFont="1" applyFill="1" applyBorder="1" applyAlignment="1">
      <alignment vertical="center"/>
    </xf>
    <xf numFmtId="164" fontId="10" fillId="0" borderId="12" xfId="0" applyNumberFormat="1" applyFont="1" applyFill="1" applyBorder="1" applyAlignment="1">
      <alignment horizontal="center" vertical="center"/>
    </xf>
    <xf numFmtId="165" fontId="10" fillId="0" borderId="1" xfId="0" applyNumberFormat="1" applyFont="1" applyFill="1" applyBorder="1" applyAlignment="1">
      <alignment horizontal="center" vertical="center"/>
    </xf>
    <xf numFmtId="0" fontId="24" fillId="2" borderId="12" xfId="0" applyNumberFormat="1" applyFont="1" applyFill="1" applyBorder="1" applyAlignment="1">
      <alignment vertical="top" wrapText="1"/>
    </xf>
    <xf numFmtId="165" fontId="5" fillId="14" borderId="1" xfId="0" applyNumberFormat="1" applyFont="1" applyFill="1" applyBorder="1" applyAlignment="1">
      <alignment horizontal="center" vertical="center"/>
    </xf>
    <xf numFmtId="0" fontId="10" fillId="14" borderId="12" xfId="0" applyNumberFormat="1" applyFont="1" applyFill="1" applyBorder="1" applyAlignment="1">
      <alignment horizontal="center" vertical="center"/>
    </xf>
    <xf numFmtId="9" fontId="10" fillId="14" borderId="1" xfId="0" applyNumberFormat="1" applyFont="1" applyFill="1" applyBorder="1" applyAlignment="1">
      <alignment horizontal="center" vertical="center" wrapText="1"/>
    </xf>
    <xf numFmtId="17" fontId="10" fillId="14" borderId="1" xfId="0" applyNumberFormat="1" applyFont="1" applyFill="1" applyBorder="1" applyAlignment="1">
      <alignment horizontal="center" vertical="center" wrapText="1"/>
    </xf>
    <xf numFmtId="17" fontId="10" fillId="8"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17" fontId="10" fillId="0" borderId="3"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17" fontId="10" fillId="0" borderId="15" xfId="0" applyNumberFormat="1" applyFont="1" applyFill="1" applyBorder="1" applyAlignment="1">
      <alignment horizontal="center" vertical="center" wrapText="1"/>
    </xf>
    <xf numFmtId="0" fontId="15" fillId="10" borderId="3" xfId="0" applyFont="1" applyFill="1" applyBorder="1" applyAlignment="1">
      <alignment horizontal="center" vertical="center" wrapText="1"/>
    </xf>
    <xf numFmtId="164" fontId="10" fillId="8" borderId="1" xfId="0" applyNumberFormat="1" applyFont="1" applyFill="1" applyBorder="1" applyAlignment="1">
      <alignment horizontal="center" vertical="center"/>
    </xf>
    <xf numFmtId="0" fontId="10" fillId="2" borderId="12" xfId="0" applyNumberFormat="1" applyFont="1" applyFill="1" applyBorder="1" applyAlignment="1">
      <alignment horizontal="center" vertical="center"/>
    </xf>
    <xf numFmtId="1" fontId="10" fillId="0" borderId="2" xfId="0" applyNumberFormat="1" applyFont="1" applyFill="1" applyBorder="1" applyAlignment="1">
      <alignment horizontal="center" vertical="center" wrapText="1"/>
    </xf>
    <xf numFmtId="9" fontId="10" fillId="0" borderId="1" xfId="0" applyNumberFormat="1" applyFont="1" applyFill="1" applyBorder="1" applyAlignment="1">
      <alignment horizontal="center" vertical="center"/>
    </xf>
    <xf numFmtId="0" fontId="10" fillId="10" borderId="1" xfId="0" applyNumberFormat="1" applyFont="1" applyFill="1" applyBorder="1" applyAlignment="1">
      <alignment horizontal="center" vertical="center"/>
    </xf>
    <xf numFmtId="0" fontId="10" fillId="9" borderId="1" xfId="0" applyNumberFormat="1" applyFont="1" applyFill="1" applyBorder="1" applyAlignment="1">
      <alignment horizontal="center" vertical="center"/>
    </xf>
    <xf numFmtId="164" fontId="5" fillId="0" borderId="1" xfId="0" applyNumberFormat="1" applyFont="1" applyFill="1" applyBorder="1" applyAlignment="1">
      <alignment horizontal="center" vertical="center"/>
    </xf>
    <xf numFmtId="164" fontId="5" fillId="14" borderId="1" xfId="0" applyNumberFormat="1" applyFont="1" applyFill="1" applyBorder="1" applyAlignment="1">
      <alignment horizontal="center" vertical="center"/>
    </xf>
    <xf numFmtId="164" fontId="10" fillId="14" borderId="1" xfId="0" applyNumberFormat="1" applyFont="1" applyFill="1" applyBorder="1" applyAlignment="1">
      <alignment horizontal="center" vertical="center"/>
    </xf>
    <xf numFmtId="164" fontId="10" fillId="10" borderId="1" xfId="4" applyNumberFormat="1" applyFont="1" applyFill="1" applyBorder="1" applyAlignment="1">
      <alignment horizontal="center" vertical="center" wrapText="1"/>
    </xf>
    <xf numFmtId="0" fontId="15" fillId="9" borderId="1" xfId="0" applyFont="1" applyFill="1" applyBorder="1" applyAlignment="1">
      <alignment horizontal="center" vertical="center" wrapText="1"/>
    </xf>
    <xf numFmtId="164" fontId="10" fillId="10" borderId="1" xfId="0" applyNumberFormat="1" applyFont="1" applyFill="1" applyBorder="1" applyAlignment="1">
      <alignment horizontal="center" vertical="center"/>
    </xf>
    <xf numFmtId="0" fontId="5" fillId="8" borderId="12" xfId="0" applyFont="1" applyFill="1" applyBorder="1" applyAlignment="1">
      <alignment vertical="center"/>
    </xf>
    <xf numFmtId="0" fontId="5" fillId="8" borderId="3" xfId="0" applyFont="1" applyFill="1" applyBorder="1" applyAlignment="1">
      <alignment vertical="center"/>
    </xf>
    <xf numFmtId="0" fontId="11" fillId="0" borderId="12" xfId="0" applyFont="1" applyFill="1" applyBorder="1" applyAlignment="1">
      <alignment horizontal="left" vertical="top" wrapText="1"/>
    </xf>
    <xf numFmtId="9" fontId="11" fillId="0" borderId="5" xfId="0" applyNumberFormat="1" applyFont="1" applyFill="1" applyBorder="1" applyAlignment="1">
      <alignment horizontal="center" vertical="center" wrapText="1"/>
    </xf>
    <xf numFmtId="9" fontId="13" fillId="0" borderId="5" xfId="0" applyNumberFormat="1" applyFont="1" applyFill="1" applyBorder="1" applyAlignment="1">
      <alignment horizontal="center" vertical="center" wrapText="1"/>
    </xf>
    <xf numFmtId="164" fontId="7" fillId="0" borderId="0" xfId="0" applyNumberFormat="1" applyFont="1" applyFill="1" applyBorder="1" applyAlignment="1">
      <alignment horizontal="center"/>
    </xf>
    <xf numFmtId="0" fontId="5" fillId="13" borderId="1" xfId="4" applyFont="1" applyFill="1" applyBorder="1" applyAlignment="1">
      <alignment horizontal="center" vertical="center"/>
    </xf>
    <xf numFmtId="1" fontId="10" fillId="13" borderId="3" xfId="4" applyNumberFormat="1" applyFont="1" applyFill="1" applyBorder="1" applyAlignment="1">
      <alignment horizontal="center" vertical="center"/>
    </xf>
    <xf numFmtId="1" fontId="10" fillId="9" borderId="1" xfId="0" applyNumberFormat="1" applyFont="1" applyFill="1" applyBorder="1" applyAlignment="1">
      <alignment horizontal="center" vertical="center" wrapText="1"/>
    </xf>
    <xf numFmtId="164" fontId="10" fillId="9" borderId="2" xfId="0" applyNumberFormat="1" applyFont="1" applyFill="1" applyBorder="1" applyAlignment="1">
      <alignment horizontal="center" vertical="center" wrapText="1"/>
    </xf>
    <xf numFmtId="0" fontId="19" fillId="12" borderId="1" xfId="0" applyNumberFormat="1" applyFont="1" applyFill="1" applyBorder="1" applyAlignment="1">
      <alignment horizontal="center" vertical="center"/>
    </xf>
    <xf numFmtId="0" fontId="5" fillId="0" borderId="0" xfId="0" applyFont="1" applyFill="1" applyBorder="1" applyAlignment="1">
      <alignment horizontal="left" vertical="top"/>
    </xf>
    <xf numFmtId="165" fontId="13" fillId="0" borderId="3" xfId="0" applyNumberFormat="1" applyFont="1" applyFill="1" applyBorder="1" applyAlignment="1">
      <alignment horizontal="center" vertical="center"/>
    </xf>
    <xf numFmtId="165" fontId="34" fillId="0" borderId="3" xfId="0" applyNumberFormat="1" applyFont="1" applyFill="1" applyBorder="1" applyAlignment="1">
      <alignment horizontal="center" vertical="center"/>
    </xf>
    <xf numFmtId="165" fontId="35" fillId="0" borderId="3" xfId="0" applyNumberFormat="1" applyFont="1" applyFill="1" applyBorder="1" applyAlignment="1">
      <alignment horizontal="center" vertical="center"/>
    </xf>
    <xf numFmtId="164" fontId="10" fillId="9" borderId="1" xfId="4" applyNumberFormat="1" applyFont="1" applyFill="1" applyBorder="1" applyAlignment="1">
      <alignment horizontal="center" vertical="center" wrapText="1"/>
    </xf>
    <xf numFmtId="164" fontId="15" fillId="12" borderId="3" xfId="0" applyNumberFormat="1" applyFont="1" applyFill="1" applyBorder="1" applyAlignment="1">
      <alignment horizontal="center" vertical="center" wrapText="1"/>
    </xf>
    <xf numFmtId="17" fontId="10" fillId="7" borderId="2" xfId="0" applyNumberFormat="1" applyFont="1" applyFill="1" applyBorder="1" applyAlignment="1">
      <alignment horizontal="center" vertical="center" wrapText="1"/>
    </xf>
    <xf numFmtId="1" fontId="10" fillId="9" borderId="12" xfId="0" applyNumberFormat="1" applyFont="1" applyFill="1" applyBorder="1" applyAlignment="1">
      <alignment horizontal="center" vertical="center" wrapText="1"/>
    </xf>
    <xf numFmtId="17" fontId="5" fillId="10" borderId="3" xfId="4" applyNumberFormat="1" applyFont="1" applyFill="1" applyBorder="1" applyAlignment="1">
      <alignment horizontal="center" vertical="center" wrapText="1"/>
    </xf>
    <xf numFmtId="17" fontId="5" fillId="11" borderId="3" xfId="4" applyNumberFormat="1" applyFont="1" applyFill="1" applyBorder="1" applyAlignment="1">
      <alignment horizontal="center" vertical="center" wrapText="1"/>
    </xf>
    <xf numFmtId="0" fontId="37" fillId="8" borderId="11" xfId="4" applyFont="1" applyFill="1" applyBorder="1" applyAlignment="1">
      <alignment horizontal="center" vertical="center" wrapText="1"/>
    </xf>
    <xf numFmtId="0" fontId="37" fillId="0" borderId="0" xfId="4" applyFont="1" applyFill="1" applyBorder="1"/>
    <xf numFmtId="0" fontId="27" fillId="0" borderId="0" xfId="4" applyFont="1" applyFill="1" applyBorder="1"/>
    <xf numFmtId="0" fontId="37" fillId="8" borderId="2" xfId="4" applyFont="1" applyFill="1" applyBorder="1" applyAlignment="1">
      <alignment horizontal="center" vertical="center" wrapText="1"/>
    </xf>
    <xf numFmtId="17" fontId="39" fillId="8" borderId="12" xfId="4" applyNumberFormat="1" applyFont="1" applyFill="1" applyBorder="1" applyAlignment="1">
      <alignment horizontal="center" vertical="center" wrapText="1"/>
    </xf>
    <xf numFmtId="0" fontId="27" fillId="8" borderId="8" xfId="4" applyFont="1" applyFill="1" applyBorder="1" applyAlignment="1">
      <alignment horizontal="center" vertical="center" wrapText="1"/>
    </xf>
    <xf numFmtId="0" fontId="27" fillId="8" borderId="8" xfId="4" applyFont="1" applyFill="1" applyBorder="1" applyAlignment="1">
      <alignment vertical="center"/>
    </xf>
    <xf numFmtId="0" fontId="27" fillId="8" borderId="4" xfId="4" applyFont="1" applyFill="1" applyBorder="1" applyAlignment="1">
      <alignment vertical="center"/>
    </xf>
    <xf numFmtId="0" fontId="27" fillId="7" borderId="0" xfId="4" applyFont="1" applyFill="1" applyBorder="1" applyAlignment="1">
      <alignment vertical="center"/>
    </xf>
    <xf numFmtId="0" fontId="27" fillId="0" borderId="6" xfId="4" applyFont="1" applyFill="1" applyBorder="1" applyAlignment="1">
      <alignment horizontal="left" vertical="center" wrapText="1"/>
    </xf>
    <xf numFmtId="0" fontId="27" fillId="3" borderId="3" xfId="4" applyFont="1" applyFill="1" applyBorder="1" applyAlignment="1">
      <alignment vertical="center"/>
    </xf>
    <xf numFmtId="0" fontId="27" fillId="3" borderId="1" xfId="4" applyFont="1" applyFill="1" applyBorder="1" applyAlignment="1">
      <alignment vertical="center"/>
    </xf>
    <xf numFmtId="0" fontId="25" fillId="0" borderId="1" xfId="4" applyFont="1" applyFill="1" applyBorder="1" applyAlignment="1">
      <alignment horizontal="center" vertical="center"/>
    </xf>
    <xf numFmtId="0" fontId="24" fillId="3" borderId="1" xfId="4" applyFont="1" applyFill="1" applyBorder="1" applyAlignment="1">
      <alignment horizontal="center" vertical="center"/>
    </xf>
    <xf numFmtId="0" fontId="27" fillId="0" borderId="0" xfId="4" applyFont="1" applyFill="1" applyBorder="1" applyAlignment="1">
      <alignment horizontal="left" vertical="center" wrapText="1"/>
    </xf>
    <xf numFmtId="0" fontId="40" fillId="0" borderId="1" xfId="4" applyFont="1" applyFill="1" applyBorder="1" applyAlignment="1">
      <alignment horizontal="center" vertical="center"/>
    </xf>
    <xf numFmtId="0" fontId="40" fillId="3" borderId="1" xfId="4" applyFont="1" applyFill="1" applyBorder="1" applyAlignment="1">
      <alignment horizontal="center" vertical="center"/>
    </xf>
    <xf numFmtId="164" fontId="41" fillId="11" borderId="3" xfId="4" applyNumberFormat="1" applyFont="1" applyFill="1" applyBorder="1" applyAlignment="1">
      <alignment horizontal="center" vertical="center" wrapText="1"/>
    </xf>
    <xf numFmtId="164" fontId="41" fillId="10" borderId="3" xfId="4" applyNumberFormat="1" applyFont="1" applyFill="1" applyBorder="1" applyAlignment="1">
      <alignment horizontal="center" vertical="center" wrapText="1"/>
    </xf>
    <xf numFmtId="164" fontId="15" fillId="10" borderId="3" xfId="4" applyNumberFormat="1" applyFont="1" applyFill="1" applyBorder="1" applyAlignment="1">
      <alignment horizontal="center" vertical="center" wrapText="1"/>
    </xf>
    <xf numFmtId="1" fontId="24" fillId="0" borderId="1" xfId="4" applyNumberFormat="1" applyFont="1" applyFill="1" applyBorder="1" applyAlignment="1">
      <alignment vertical="center" wrapText="1"/>
    </xf>
    <xf numFmtId="0" fontId="27" fillId="0" borderId="8" xfId="4" applyFont="1" applyFill="1" applyBorder="1" applyAlignment="1">
      <alignment horizontal="left" vertical="center" wrapText="1"/>
    </xf>
    <xf numFmtId="0" fontId="25" fillId="3" borderId="1" xfId="4" applyFont="1" applyFill="1" applyBorder="1" applyAlignment="1">
      <alignment vertical="center"/>
    </xf>
    <xf numFmtId="10" fontId="25" fillId="0" borderId="1" xfId="4" applyNumberFormat="1" applyFont="1" applyFill="1" applyBorder="1" applyAlignment="1">
      <alignment horizontal="center" vertical="center"/>
    </xf>
    <xf numFmtId="9" fontId="25" fillId="0" borderId="1" xfId="8" applyFont="1" applyFill="1" applyBorder="1" applyAlignment="1">
      <alignment horizontal="center" vertical="center"/>
    </xf>
    <xf numFmtId="10" fontId="25" fillId="0" borderId="3" xfId="4" applyNumberFormat="1" applyFont="1" applyFill="1" applyBorder="1" applyAlignment="1">
      <alignment horizontal="center" vertical="center"/>
    </xf>
    <xf numFmtId="0" fontId="40" fillId="9" borderId="1" xfId="4" applyFont="1" applyFill="1" applyBorder="1" applyAlignment="1">
      <alignment horizontal="center" vertical="center"/>
    </xf>
    <xf numFmtId="0" fontId="27" fillId="0" borderId="0" xfId="4" applyFont="1" applyFill="1" applyBorder="1" applyAlignment="1">
      <alignment vertical="center"/>
    </xf>
    <xf numFmtId="0" fontId="27" fillId="0" borderId="0" xfId="4" applyFont="1" applyFill="1" applyBorder="1" applyAlignment="1">
      <alignment vertical="top" wrapText="1"/>
    </xf>
    <xf numFmtId="0" fontId="27" fillId="3" borderId="15" xfId="4" applyFont="1" applyFill="1" applyBorder="1" applyAlignment="1">
      <alignment vertical="center"/>
    </xf>
    <xf numFmtId="0" fontId="27" fillId="3" borderId="12" xfId="4" applyFont="1" applyFill="1" applyBorder="1" applyAlignment="1">
      <alignment vertical="center"/>
    </xf>
    <xf numFmtId="164" fontId="25" fillId="7" borderId="7" xfId="4" applyNumberFormat="1" applyFont="1" applyFill="1" applyBorder="1" applyAlignment="1">
      <alignment horizontal="center" vertical="center" wrapText="1"/>
    </xf>
    <xf numFmtId="164" fontId="25" fillId="7" borderId="2" xfId="4" applyNumberFormat="1" applyFont="1" applyFill="1" applyBorder="1" applyAlignment="1">
      <alignment horizontal="center" vertical="center" wrapText="1"/>
    </xf>
    <xf numFmtId="165" fontId="27" fillId="3" borderId="12" xfId="4" applyNumberFormat="1" applyFont="1" applyFill="1" applyBorder="1" applyAlignment="1">
      <alignment vertical="center"/>
    </xf>
    <xf numFmtId="165" fontId="27" fillId="7" borderId="2" xfId="4" applyNumberFormat="1" applyFont="1" applyFill="1" applyBorder="1" applyAlignment="1">
      <alignment horizontal="center" vertical="center" wrapText="1"/>
    </xf>
    <xf numFmtId="165" fontId="27" fillId="7" borderId="7" xfId="4" applyNumberFormat="1" applyFont="1" applyFill="1" applyBorder="1" applyAlignment="1">
      <alignment horizontal="center" vertical="center" wrapText="1"/>
    </xf>
    <xf numFmtId="165" fontId="27" fillId="3" borderId="3" xfId="4" applyNumberFormat="1" applyFont="1" applyFill="1" applyBorder="1" applyAlignment="1">
      <alignment vertical="center"/>
    </xf>
    <xf numFmtId="165" fontId="27" fillId="0" borderId="2" xfId="4" applyNumberFormat="1" applyFont="1" applyFill="1" applyBorder="1" applyAlignment="1">
      <alignment horizontal="center" vertical="center" wrapText="1"/>
    </xf>
    <xf numFmtId="0" fontId="27" fillId="3" borderId="2" xfId="4" applyFont="1" applyFill="1" applyBorder="1" applyAlignment="1">
      <alignment vertical="center"/>
    </xf>
    <xf numFmtId="165" fontId="37" fillId="3" borderId="12" xfId="4" applyNumberFormat="1" applyFont="1" applyFill="1" applyBorder="1" applyAlignment="1">
      <alignment horizontal="center" vertical="center"/>
    </xf>
    <xf numFmtId="165" fontId="27" fillId="15" borderId="2" xfId="4" applyNumberFormat="1" applyFont="1" applyFill="1" applyBorder="1" applyAlignment="1">
      <alignment horizontal="center" vertical="center" wrapText="1"/>
    </xf>
    <xf numFmtId="165" fontId="27" fillId="3" borderId="2" xfId="4" applyNumberFormat="1" applyFont="1" applyFill="1" applyBorder="1" applyAlignment="1">
      <alignment horizontal="center" vertical="center"/>
    </xf>
    <xf numFmtId="165" fontId="27" fillId="3" borderId="12" xfId="4" applyNumberFormat="1" applyFont="1" applyFill="1" applyBorder="1" applyAlignment="1">
      <alignment horizontal="center" vertical="center"/>
    </xf>
    <xf numFmtId="0" fontId="27" fillId="0" borderId="1" xfId="4" applyFont="1" applyFill="1" applyBorder="1" applyAlignment="1">
      <alignment vertical="top"/>
    </xf>
    <xf numFmtId="9" fontId="25" fillId="7" borderId="2" xfId="4" applyNumberFormat="1" applyFont="1" applyFill="1" applyBorder="1" applyAlignment="1">
      <alignment horizontal="center" vertical="center" wrapText="1"/>
    </xf>
    <xf numFmtId="0" fontId="40" fillId="3" borderId="12" xfId="4" applyFont="1" applyFill="1" applyBorder="1" applyAlignment="1">
      <alignment horizontal="center" vertical="center"/>
    </xf>
    <xf numFmtId="0" fontId="27" fillId="0" borderId="12" xfId="4" applyFont="1" applyBorder="1" applyAlignment="1">
      <alignment vertical="top"/>
    </xf>
    <xf numFmtId="164" fontId="41" fillId="10" borderId="1" xfId="4" applyNumberFormat="1" applyFont="1" applyFill="1" applyBorder="1" applyAlignment="1">
      <alignment horizontal="center" vertical="center" wrapText="1"/>
    </xf>
    <xf numFmtId="164" fontId="41" fillId="9" borderId="1" xfId="4" applyNumberFormat="1" applyFont="1" applyFill="1" applyBorder="1" applyAlignment="1">
      <alignment horizontal="center" vertical="center" wrapText="1"/>
    </xf>
    <xf numFmtId="0" fontId="27" fillId="0" borderId="15" xfId="4" applyFont="1" applyFill="1" applyBorder="1"/>
    <xf numFmtId="0" fontId="25" fillId="0" borderId="1" xfId="4" applyFont="1" applyFill="1" applyBorder="1" applyAlignment="1">
      <alignment horizontal="left" vertical="top" wrapText="1"/>
    </xf>
    <xf numFmtId="0" fontId="26" fillId="0" borderId="3" xfId="4" applyFont="1" applyFill="1" applyBorder="1" applyAlignment="1">
      <alignment horizontal="center" vertical="top" wrapText="1"/>
    </xf>
    <xf numFmtId="0" fontId="27" fillId="0" borderId="3" xfId="4" applyFont="1" applyFill="1" applyBorder="1" applyAlignment="1">
      <alignment horizontal="center" vertical="top" wrapText="1"/>
    </xf>
    <xf numFmtId="0" fontId="40" fillId="0" borderId="3" xfId="4" applyNumberFormat="1" applyFont="1" applyFill="1" applyBorder="1" applyAlignment="1">
      <alignment horizontal="center" vertical="center"/>
    </xf>
    <xf numFmtId="0" fontId="40" fillId="0" borderId="2" xfId="4" applyNumberFormat="1" applyFont="1" applyFill="1" applyBorder="1" applyAlignment="1">
      <alignment horizontal="center" vertical="center"/>
    </xf>
    <xf numFmtId="0" fontId="24" fillId="0" borderId="3" xfId="4" applyNumberFormat="1" applyFont="1" applyFill="1" applyBorder="1" applyAlignment="1">
      <alignment vertical="center" wrapText="1"/>
    </xf>
    <xf numFmtId="0" fontId="24" fillId="0" borderId="1" xfId="4" applyNumberFormat="1" applyFont="1" applyFill="1" applyBorder="1" applyAlignment="1">
      <alignment vertical="center" wrapText="1"/>
    </xf>
    <xf numFmtId="0" fontId="24" fillId="0" borderId="0" xfId="4" applyNumberFormat="1" applyFont="1" applyFill="1" applyBorder="1" applyAlignment="1">
      <alignment vertical="center" wrapText="1"/>
    </xf>
    <xf numFmtId="0" fontId="27" fillId="0" borderId="1" xfId="4" applyFont="1" applyFill="1" applyBorder="1" applyAlignment="1">
      <alignment vertical="top" wrapText="1"/>
    </xf>
    <xf numFmtId="9" fontId="25" fillId="0" borderId="1" xfId="4" applyNumberFormat="1" applyFont="1" applyFill="1" applyBorder="1" applyAlignment="1">
      <alignment horizontal="center" vertical="center"/>
    </xf>
    <xf numFmtId="9" fontId="27" fillId="0" borderId="1" xfId="4" applyNumberFormat="1" applyFont="1" applyFill="1" applyBorder="1" applyAlignment="1">
      <alignment horizontal="center"/>
    </xf>
    <xf numFmtId="9" fontId="27" fillId="0" borderId="1" xfId="4" applyNumberFormat="1" applyFont="1" applyFill="1" applyBorder="1"/>
    <xf numFmtId="0" fontId="27" fillId="0" borderId="1" xfId="4" applyFont="1" applyBorder="1" applyAlignment="1">
      <alignment vertical="top"/>
    </xf>
    <xf numFmtId="164" fontId="41" fillId="11" borderId="1" xfId="4" applyNumberFormat="1" applyFont="1" applyFill="1" applyBorder="1" applyAlignment="1">
      <alignment horizontal="center" vertical="center" wrapText="1"/>
    </xf>
    <xf numFmtId="0" fontId="27" fillId="0" borderId="13" xfId="4" applyFont="1" applyFill="1" applyBorder="1" applyAlignment="1">
      <alignment horizontal="left" vertical="center" wrapText="1"/>
    </xf>
    <xf numFmtId="0" fontId="40" fillId="10" borderId="1" xfId="4" applyFont="1" applyFill="1" applyBorder="1" applyAlignment="1">
      <alignment horizontal="center" vertical="center"/>
    </xf>
    <xf numFmtId="0" fontId="27" fillId="0" borderId="0" xfId="4" applyFont="1"/>
    <xf numFmtId="0" fontId="40" fillId="0" borderId="0" xfId="4" applyNumberFormat="1" applyFont="1" applyFill="1" applyBorder="1" applyAlignment="1">
      <alignment vertical="center"/>
    </xf>
    <xf numFmtId="0" fontId="37" fillId="0" borderId="0" xfId="4" applyFont="1" applyFill="1" applyBorder="1" applyAlignment="1">
      <alignment horizontal="center"/>
    </xf>
    <xf numFmtId="0" fontId="40" fillId="0" borderId="0" xfId="4" applyNumberFormat="1" applyFont="1" applyFill="1" applyBorder="1" applyAlignment="1">
      <alignment horizontal="center" vertical="center"/>
    </xf>
    <xf numFmtId="9" fontId="27" fillId="0" borderId="0" xfId="4" applyNumberFormat="1" applyFont="1" applyFill="1" applyBorder="1"/>
    <xf numFmtId="0" fontId="25" fillId="0" borderId="0" xfId="4" applyFont="1" applyFill="1" applyBorder="1"/>
    <xf numFmtId="10" fontId="27" fillId="0" borderId="0" xfId="4" applyNumberFormat="1" applyFont="1" applyFill="1" applyBorder="1"/>
    <xf numFmtId="0" fontId="25" fillId="0" borderId="0" xfId="4" applyFont="1" applyFill="1" applyBorder="1" applyAlignment="1">
      <alignment wrapText="1"/>
    </xf>
    <xf numFmtId="0" fontId="27" fillId="0" borderId="0" xfId="4" applyNumberFormat="1" applyFont="1" applyFill="1" applyBorder="1"/>
    <xf numFmtId="1" fontId="24" fillId="10" borderId="1" xfId="4" applyNumberFormat="1" applyFont="1" applyFill="1" applyBorder="1" applyAlignment="1">
      <alignment vertical="center" wrapText="1"/>
    </xf>
    <xf numFmtId="1" fontId="24" fillId="10" borderId="1" xfId="4" applyNumberFormat="1" applyFont="1" applyFill="1" applyBorder="1" applyAlignment="1">
      <alignment horizontal="center" vertical="center" wrapText="1"/>
    </xf>
    <xf numFmtId="1" fontId="24" fillId="11" borderId="1" xfId="4" applyNumberFormat="1" applyFont="1" applyFill="1" applyBorder="1" applyAlignment="1">
      <alignment horizontal="center" vertical="center" wrapText="1"/>
    </xf>
    <xf numFmtId="1" fontId="24" fillId="9" borderId="1" xfId="4"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1" fontId="10" fillId="10" borderId="3" xfId="0" applyNumberFormat="1" applyFont="1" applyFill="1" applyBorder="1" applyAlignment="1">
      <alignment horizontal="center" vertical="center" wrapText="1"/>
    </xf>
    <xf numFmtId="164" fontId="15" fillId="10" borderId="5" xfId="0" applyNumberFormat="1" applyFont="1" applyFill="1" applyBorder="1" applyAlignment="1">
      <alignment horizontal="center" vertical="center" wrapText="1"/>
    </xf>
    <xf numFmtId="164" fontId="15" fillId="9" borderId="1" xfId="0" applyNumberFormat="1" applyFont="1" applyFill="1" applyBorder="1" applyAlignment="1">
      <alignment horizontal="center" vertical="center" wrapText="1"/>
    </xf>
    <xf numFmtId="0" fontId="42" fillId="11" borderId="1" xfId="0" applyFont="1" applyFill="1" applyBorder="1" applyAlignment="1">
      <alignment horizontal="center" vertical="center" wrapText="1"/>
    </xf>
    <xf numFmtId="17" fontId="10" fillId="0" borderId="12" xfId="0" applyNumberFormat="1" applyFont="1" applyFill="1" applyBorder="1" applyAlignment="1">
      <alignment horizontal="center" vertical="center" wrapText="1"/>
    </xf>
    <xf numFmtId="17" fontId="10" fillId="0" borderId="3" xfId="0" applyNumberFormat="1" applyFont="1" applyFill="1" applyBorder="1" applyAlignment="1">
      <alignment horizontal="center" vertical="center" wrapText="1"/>
    </xf>
    <xf numFmtId="0" fontId="10" fillId="0" borderId="3" xfId="0" applyNumberFormat="1" applyFont="1" applyFill="1" applyBorder="1" applyAlignment="1">
      <alignment horizontal="center" vertical="center"/>
    </xf>
    <xf numFmtId="0" fontId="12" fillId="0" borderId="0" xfId="0" applyFont="1" applyFill="1" applyBorder="1" applyAlignment="1">
      <alignment horizontal="center" vertical="center" wrapText="1"/>
    </xf>
    <xf numFmtId="17" fontId="10" fillId="0" borderId="1" xfId="0" applyNumberFormat="1" applyFont="1" applyFill="1" applyBorder="1" applyAlignment="1">
      <alignment horizontal="center" vertical="center" wrapText="1"/>
    </xf>
    <xf numFmtId="0" fontId="10" fillId="0" borderId="1" xfId="4" applyNumberFormat="1" applyFont="1" applyFill="1" applyBorder="1" applyAlignment="1">
      <alignment horizontal="center" vertical="center" wrapText="1"/>
    </xf>
    <xf numFmtId="9" fontId="10" fillId="0" borderId="12" xfId="0" applyNumberFormat="1" applyFont="1" applyFill="1" applyBorder="1" applyAlignment="1">
      <alignment horizontal="center" vertical="center" wrapText="1"/>
    </xf>
    <xf numFmtId="9" fontId="10" fillId="0" borderId="2" xfId="0" applyNumberFormat="1"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49" fontId="10" fillId="0" borderId="2" xfId="0" applyNumberFormat="1" applyFont="1" applyFill="1" applyBorder="1" applyAlignment="1">
      <alignment horizontal="center" vertical="center" wrapText="1"/>
    </xf>
    <xf numFmtId="2" fontId="10" fillId="0" borderId="2" xfId="0" applyNumberFormat="1" applyFont="1" applyFill="1" applyBorder="1" applyAlignment="1">
      <alignment horizontal="center" vertical="center" wrapText="1"/>
    </xf>
    <xf numFmtId="10" fontId="10" fillId="0" borderId="7" xfId="0" applyNumberFormat="1" applyFont="1" applyFill="1" applyBorder="1" applyAlignment="1">
      <alignment horizontal="center" vertical="center" wrapText="1"/>
    </xf>
    <xf numFmtId="0" fontId="10" fillId="0" borderId="7" xfId="0" applyNumberFormat="1" applyFont="1" applyFill="1" applyBorder="1" applyAlignment="1">
      <alignment horizontal="center" vertical="center" wrapText="1"/>
    </xf>
    <xf numFmtId="10" fontId="10" fillId="0" borderId="2" xfId="0" applyNumberFormat="1" applyFont="1" applyFill="1" applyBorder="1" applyAlignment="1">
      <alignment horizontal="center" vertical="center" wrapText="1"/>
    </xf>
    <xf numFmtId="1" fontId="10" fillId="0" borderId="7" xfId="0" applyNumberFormat="1" applyFont="1" applyFill="1" applyBorder="1" applyAlignment="1">
      <alignment horizontal="center" vertical="center" wrapText="1"/>
    </xf>
    <xf numFmtId="165" fontId="5" fillId="0" borderId="12" xfId="0" applyNumberFormat="1" applyFont="1" applyFill="1" applyBorder="1" applyAlignment="1">
      <alignment horizontal="center" vertical="center"/>
    </xf>
    <xf numFmtId="165" fontId="5" fillId="0" borderId="2" xfId="0" applyNumberFormat="1" applyFont="1" applyFill="1" applyBorder="1" applyAlignment="1">
      <alignment horizontal="center" vertical="center"/>
    </xf>
    <xf numFmtId="165" fontId="35" fillId="0" borderId="2" xfId="0" applyNumberFormat="1" applyFont="1" applyFill="1" applyBorder="1" applyAlignment="1">
      <alignment horizontal="center" vertical="center"/>
    </xf>
    <xf numFmtId="2" fontId="10" fillId="8" borderId="12" xfId="0" applyNumberFormat="1" applyFont="1" applyFill="1" applyBorder="1" applyAlignment="1">
      <alignment horizontal="center" vertical="top"/>
    </xf>
    <xf numFmtId="2" fontId="10" fillId="8" borderId="2" xfId="0" applyNumberFormat="1" applyFont="1" applyFill="1" applyBorder="1" applyAlignment="1">
      <alignment horizontal="center" vertical="center" wrapText="1"/>
    </xf>
    <xf numFmtId="2" fontId="10" fillId="8" borderId="12" xfId="0" applyNumberFormat="1" applyFont="1" applyFill="1" applyBorder="1" applyAlignment="1">
      <alignment horizontal="center" vertical="center" wrapText="1"/>
    </xf>
    <xf numFmtId="10" fontId="10" fillId="8" borderId="7" xfId="0" applyNumberFormat="1" applyFont="1" applyFill="1" applyBorder="1" applyAlignment="1">
      <alignment horizontal="center" vertical="center" wrapText="1"/>
    </xf>
    <xf numFmtId="0" fontId="10" fillId="8" borderId="7" xfId="0" applyNumberFormat="1" applyFont="1" applyFill="1" applyBorder="1" applyAlignment="1">
      <alignment horizontal="center" vertical="center" wrapText="1"/>
    </xf>
    <xf numFmtId="10" fontId="10" fillId="8" borderId="2" xfId="0" applyNumberFormat="1" applyFont="1" applyFill="1" applyBorder="1" applyAlignment="1">
      <alignment horizontal="center" vertical="center" wrapText="1"/>
    </xf>
    <xf numFmtId="1" fontId="10" fillId="8" borderId="7" xfId="0" applyNumberFormat="1" applyFont="1" applyFill="1" applyBorder="1" applyAlignment="1">
      <alignment horizontal="center" vertical="center" wrapText="1"/>
    </xf>
    <xf numFmtId="1" fontId="10" fillId="8" borderId="1" xfId="0" applyNumberFormat="1" applyFont="1" applyFill="1" applyBorder="1" applyAlignment="1">
      <alignment horizontal="center" vertical="center" wrapText="1"/>
    </xf>
    <xf numFmtId="1" fontId="10" fillId="0" borderId="1" xfId="0" applyNumberFormat="1" applyFont="1" applyFill="1" applyBorder="1" applyAlignment="1">
      <alignment horizontal="center" vertical="center" wrapText="1"/>
    </xf>
    <xf numFmtId="2" fontId="10" fillId="0" borderId="11" xfId="0" applyNumberFormat="1" applyFont="1" applyFill="1" applyBorder="1" applyAlignment="1">
      <alignment horizontal="center" vertical="center" wrapText="1"/>
    </xf>
    <xf numFmtId="1" fontId="10" fillId="0" borderId="5" xfId="0" applyNumberFormat="1" applyFont="1" applyFill="1" applyBorder="1" applyAlignment="1">
      <alignment horizontal="center" vertical="center" wrapText="1"/>
    </xf>
    <xf numFmtId="2" fontId="10" fillId="8" borderId="10" xfId="0" applyNumberFormat="1" applyFont="1" applyFill="1" applyBorder="1" applyAlignment="1">
      <alignment horizontal="center" vertical="center" wrapText="1"/>
    </xf>
    <xf numFmtId="17" fontId="10" fillId="8" borderId="12" xfId="0" applyNumberFormat="1" applyFont="1" applyFill="1" applyBorder="1" applyAlignment="1">
      <alignment horizontal="center" vertical="center" wrapText="1"/>
    </xf>
    <xf numFmtId="2" fontId="10" fillId="8" borderId="3" xfId="0" applyNumberFormat="1" applyFont="1" applyFill="1" applyBorder="1" applyAlignment="1">
      <alignment horizontal="center" vertical="center" wrapText="1"/>
    </xf>
    <xf numFmtId="2" fontId="10" fillId="8" borderId="11" xfId="0" applyNumberFormat="1" applyFont="1" applyFill="1" applyBorder="1" applyAlignment="1">
      <alignment horizontal="center" vertical="center" wrapText="1"/>
    </xf>
    <xf numFmtId="1" fontId="10" fillId="8" borderId="5" xfId="0" applyNumberFormat="1" applyFont="1" applyFill="1" applyBorder="1" applyAlignment="1">
      <alignment horizontal="center" vertical="center" wrapText="1"/>
    </xf>
    <xf numFmtId="1" fontId="10" fillId="8" borderId="14" xfId="0" applyNumberFormat="1" applyFont="1" applyFill="1" applyBorder="1" applyAlignment="1">
      <alignment horizontal="center" vertical="center" wrapText="1"/>
    </xf>
    <xf numFmtId="1" fontId="10" fillId="8" borderId="3" xfId="0" applyNumberFormat="1" applyFont="1" applyFill="1" applyBorder="1" applyAlignment="1">
      <alignment horizontal="center" vertical="center" wrapText="1"/>
    </xf>
    <xf numFmtId="2" fontId="10" fillId="0" borderId="11" xfId="0" applyNumberFormat="1" applyFont="1" applyFill="1" applyBorder="1" applyAlignment="1">
      <alignment horizontal="center" vertical="top"/>
    </xf>
    <xf numFmtId="2" fontId="10" fillId="8" borderId="10" xfId="0" applyNumberFormat="1" applyFont="1" applyFill="1" applyBorder="1" applyAlignment="1">
      <alignment horizontal="center" vertical="top"/>
    </xf>
    <xf numFmtId="2" fontId="10" fillId="8" borderId="11" xfId="0" applyNumberFormat="1" applyFont="1" applyFill="1" applyBorder="1" applyAlignment="1">
      <alignment horizontal="center" vertical="top"/>
    </xf>
    <xf numFmtId="164" fontId="10" fillId="0" borderId="15" xfId="0" applyNumberFormat="1" applyFont="1" applyFill="1" applyBorder="1" applyAlignment="1">
      <alignment horizontal="center" vertical="center" wrapText="1"/>
    </xf>
    <xf numFmtId="0" fontId="42" fillId="0" borderId="3" xfId="0" applyFont="1" applyFill="1" applyBorder="1" applyAlignment="1">
      <alignment horizontal="center" vertical="center" wrapText="1"/>
    </xf>
    <xf numFmtId="164" fontId="15" fillId="0" borderId="3" xfId="0" applyNumberFormat="1" applyFont="1" applyFill="1" applyBorder="1" applyAlignment="1">
      <alignment horizontal="center" vertical="center" wrapText="1"/>
    </xf>
    <xf numFmtId="0" fontId="19" fillId="0" borderId="3" xfId="0" applyNumberFormat="1" applyFont="1" applyFill="1" applyBorder="1" applyAlignment="1">
      <alignment horizontal="center" vertical="center"/>
    </xf>
    <xf numFmtId="0" fontId="15" fillId="0" borderId="3" xfId="0" applyFont="1" applyFill="1" applyBorder="1" applyAlignment="1">
      <alignment horizontal="center" vertical="center" wrapText="1"/>
    </xf>
    <xf numFmtId="164" fontId="15" fillId="0" borderId="5"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164" fontId="11" fillId="0" borderId="1"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0" fontId="12" fillId="0" borderId="1" xfId="0" applyFont="1" applyFill="1" applyBorder="1" applyAlignment="1">
      <alignment horizontal="left" vertical="center" wrapText="1"/>
    </xf>
    <xf numFmtId="164" fontId="15" fillId="11" borderId="1" xfId="0" applyNumberFormat="1" applyFont="1" applyFill="1" applyBorder="1" applyAlignment="1">
      <alignment horizontal="center" vertical="center" wrapText="1"/>
    </xf>
    <xf numFmtId="0" fontId="11" fillId="0" borderId="3" xfId="0" applyFont="1" applyFill="1" applyBorder="1"/>
    <xf numFmtId="0" fontId="45" fillId="7" borderId="1" xfId="0" applyFont="1" applyFill="1" applyBorder="1"/>
    <xf numFmtId="0" fontId="7" fillId="0" borderId="1" xfId="0" applyFont="1" applyFill="1" applyBorder="1"/>
    <xf numFmtId="0" fontId="7" fillId="0" borderId="1" xfId="0" applyFont="1" applyFill="1" applyBorder="1" applyAlignment="1">
      <alignment horizontal="center"/>
    </xf>
    <xf numFmtId="164" fontId="11" fillId="0" borderId="1" xfId="0" applyNumberFormat="1" applyFont="1" applyFill="1" applyBorder="1"/>
    <xf numFmtId="10" fontId="45" fillId="7" borderId="1" xfId="0" applyNumberFormat="1" applyFont="1" applyFill="1" applyBorder="1"/>
    <xf numFmtId="10" fontId="11" fillId="0" borderId="1" xfId="0" applyNumberFormat="1" applyFont="1" applyFill="1" applyBorder="1"/>
    <xf numFmtId="0" fontId="13" fillId="0" borderId="0" xfId="0" applyFont="1" applyFill="1" applyBorder="1" applyAlignment="1">
      <alignment horizontal="left" vertical="center" wrapText="1"/>
    </xf>
    <xf numFmtId="0" fontId="10" fillId="7" borderId="0" xfId="0" applyFont="1" applyFill="1" applyBorder="1" applyAlignment="1">
      <alignment horizontal="center" vertical="center" wrapText="1"/>
    </xf>
    <xf numFmtId="0" fontId="9" fillId="0" borderId="0" xfId="0" applyFont="1" applyFill="1" applyBorder="1" applyAlignment="1">
      <alignment horizontal="left"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left" vertical="center" wrapText="1"/>
    </xf>
    <xf numFmtId="10" fontId="9" fillId="0" borderId="1" xfId="0" applyNumberFormat="1" applyFont="1" applyFill="1" applyBorder="1" applyAlignment="1">
      <alignment horizontal="left" vertical="center" wrapText="1"/>
    </xf>
    <xf numFmtId="0" fontId="9" fillId="0" borderId="0" xfId="0" applyFont="1" applyFill="1" applyBorder="1" applyAlignment="1">
      <alignment horizontal="left" vertical="top" wrapText="1"/>
    </xf>
    <xf numFmtId="164" fontId="10" fillId="0" borderId="12" xfId="4" applyNumberFormat="1" applyFont="1" applyFill="1" applyBorder="1" applyAlignment="1">
      <alignment horizontal="center" vertical="center" wrapText="1"/>
    </xf>
    <xf numFmtId="164" fontId="10" fillId="0" borderId="2" xfId="4" applyNumberFormat="1" applyFont="1" applyFill="1" applyBorder="1" applyAlignment="1">
      <alignment horizontal="center" vertical="center" wrapText="1"/>
    </xf>
    <xf numFmtId="164" fontId="10" fillId="0" borderId="12" xfId="4" applyNumberFormat="1" applyFont="1" applyFill="1" applyBorder="1" applyAlignment="1">
      <alignment horizontal="center" vertical="center"/>
    </xf>
    <xf numFmtId="164" fontId="6" fillId="0" borderId="2" xfId="4" applyNumberFormat="1" applyFont="1" applyFill="1" applyBorder="1" applyAlignment="1">
      <alignment horizontal="center" vertical="center"/>
    </xf>
    <xf numFmtId="1" fontId="10" fillId="0" borderId="5" xfId="4" applyNumberFormat="1" applyFont="1" applyFill="1" applyBorder="1" applyAlignment="1">
      <alignment horizontal="center" vertical="center"/>
    </xf>
    <xf numFmtId="10" fontId="5" fillId="10" borderId="9" xfId="4" applyNumberFormat="1" applyFont="1" applyFill="1" applyBorder="1" applyAlignment="1">
      <alignment horizontal="center" vertical="center"/>
    </xf>
    <xf numFmtId="1" fontId="10" fillId="0" borderId="1" xfId="4" applyNumberFormat="1" applyFont="1" applyFill="1" applyBorder="1" applyAlignment="1">
      <alignment horizontal="center" vertical="center"/>
    </xf>
    <xf numFmtId="10" fontId="5" fillId="0" borderId="1" xfId="4" applyNumberFormat="1" applyFont="1" applyFill="1" applyBorder="1" applyAlignment="1">
      <alignment horizontal="center" vertical="center"/>
    </xf>
    <xf numFmtId="10" fontId="5" fillId="0" borderId="3" xfId="4" applyNumberFormat="1" applyFont="1" applyFill="1" applyBorder="1" applyAlignment="1">
      <alignment horizontal="center" vertical="center" wrapText="1"/>
    </xf>
    <xf numFmtId="1" fontId="10" fillId="0" borderId="3" xfId="4" applyNumberFormat="1" applyFont="1" applyFill="1" applyBorder="1" applyAlignment="1">
      <alignment horizontal="center" vertical="center" wrapText="1"/>
    </xf>
    <xf numFmtId="1" fontId="10" fillId="7" borderId="3" xfId="4" applyNumberFormat="1" applyFont="1" applyFill="1" applyBorder="1" applyAlignment="1">
      <alignment horizontal="center" vertical="center" wrapText="1"/>
    </xf>
    <xf numFmtId="17" fontId="5" fillId="0" borderId="1" xfId="4" applyNumberFormat="1" applyFont="1" applyFill="1" applyBorder="1" applyAlignment="1">
      <alignment horizontal="center" vertical="center" wrapText="1"/>
    </xf>
    <xf numFmtId="165" fontId="27" fillId="8" borderId="2" xfId="4" applyNumberFormat="1" applyFont="1" applyFill="1" applyBorder="1" applyAlignment="1">
      <alignment horizontal="center" vertical="center" wrapText="1"/>
    </xf>
    <xf numFmtId="0" fontId="24" fillId="8" borderId="3" xfId="4" applyNumberFormat="1" applyFont="1" applyFill="1" applyBorder="1" applyAlignment="1">
      <alignment vertical="center" wrapText="1"/>
    </xf>
    <xf numFmtId="0" fontId="25" fillId="8" borderId="1" xfId="4" applyFont="1" applyFill="1" applyBorder="1" applyAlignment="1">
      <alignment horizontal="center" vertical="center"/>
    </xf>
    <xf numFmtId="0" fontId="40" fillId="8" borderId="1" xfId="4" applyFont="1" applyFill="1" applyBorder="1" applyAlignment="1">
      <alignment horizontal="center" vertical="center"/>
    </xf>
    <xf numFmtId="1" fontId="24" fillId="8" borderId="1" xfId="4" applyNumberFormat="1" applyFont="1" applyFill="1" applyBorder="1" applyAlignment="1">
      <alignment vertical="center" wrapText="1"/>
    </xf>
    <xf numFmtId="10" fontId="25" fillId="8" borderId="1" xfId="4" applyNumberFormat="1" applyFont="1" applyFill="1" applyBorder="1" applyAlignment="1">
      <alignment horizontal="center" vertical="center"/>
    </xf>
    <xf numFmtId="9" fontId="25" fillId="8" borderId="1" xfId="4" applyNumberFormat="1" applyFont="1" applyFill="1" applyBorder="1" applyAlignment="1">
      <alignment horizontal="center" vertical="center"/>
    </xf>
    <xf numFmtId="1" fontId="24" fillId="8" borderId="1" xfId="4" applyNumberFormat="1" applyFont="1" applyFill="1" applyBorder="1" applyAlignment="1">
      <alignment horizontal="center" vertical="center" wrapText="1"/>
    </xf>
    <xf numFmtId="1" fontId="24" fillId="0" borderId="1" xfId="4" applyNumberFormat="1" applyFont="1" applyFill="1" applyBorder="1" applyAlignment="1">
      <alignment horizontal="center" vertical="center" wrapText="1"/>
    </xf>
    <xf numFmtId="165" fontId="27" fillId="7" borderId="15" xfId="4" applyNumberFormat="1" applyFont="1" applyFill="1" applyBorder="1" applyAlignment="1">
      <alignment horizontal="center" vertical="center" wrapText="1"/>
    </xf>
    <xf numFmtId="0" fontId="27" fillId="8" borderId="13" xfId="4" applyFont="1" applyFill="1" applyBorder="1" applyAlignment="1">
      <alignment horizontal="center" vertical="center" wrapText="1"/>
    </xf>
    <xf numFmtId="165" fontId="27" fillId="8" borderId="3" xfId="4" applyNumberFormat="1" applyFont="1" applyFill="1" applyBorder="1" applyAlignment="1">
      <alignment horizontal="center" vertical="center" wrapText="1"/>
    </xf>
    <xf numFmtId="165" fontId="27" fillId="7" borderId="3" xfId="4" applyNumberFormat="1" applyFont="1" applyFill="1" applyBorder="1" applyAlignment="1">
      <alignment horizontal="center" vertical="center" wrapText="1"/>
    </xf>
    <xf numFmtId="165" fontId="27" fillId="8" borderId="14" xfId="4" applyNumberFormat="1" applyFont="1" applyFill="1" applyBorder="1" applyAlignment="1">
      <alignment horizontal="center" vertical="center" wrapText="1"/>
    </xf>
    <xf numFmtId="1" fontId="24" fillId="8" borderId="12" xfId="4" applyNumberFormat="1" applyFont="1" applyFill="1" applyBorder="1" applyAlignment="1">
      <alignment vertical="center" wrapText="1"/>
    </xf>
    <xf numFmtId="1" fontId="24" fillId="0" borderId="12" xfId="4" applyNumberFormat="1" applyFont="1" applyFill="1" applyBorder="1" applyAlignment="1">
      <alignment vertical="center" wrapText="1"/>
    </xf>
    <xf numFmtId="164" fontId="41" fillId="0" borderId="1" xfId="4" applyNumberFormat="1" applyFont="1" applyFill="1" applyBorder="1" applyAlignment="1">
      <alignment horizontal="center" vertical="center" wrapText="1"/>
    </xf>
    <xf numFmtId="0" fontId="12" fillId="0" borderId="9" xfId="0" applyFont="1" applyBorder="1" applyAlignment="1">
      <alignment horizontal="left" vertical="center" wrapText="1"/>
    </xf>
    <xf numFmtId="0" fontId="12" fillId="8" borderId="6" xfId="0" applyFont="1" applyFill="1" applyBorder="1" applyAlignment="1">
      <alignment horizontal="center" vertical="center" wrapText="1"/>
    </xf>
    <xf numFmtId="0" fontId="12" fillId="0" borderId="0" xfId="0" applyFont="1" applyBorder="1" applyAlignment="1">
      <alignment horizontal="center" vertical="center" wrapText="1"/>
    </xf>
    <xf numFmtId="0" fontId="0" fillId="0" borderId="8" xfId="0" applyBorder="1" applyAlignment="1">
      <alignment vertical="center" wrapText="1"/>
    </xf>
    <xf numFmtId="17" fontId="10" fillId="0" borderId="1" xfId="0" applyNumberFormat="1" applyFont="1" applyFill="1" applyBorder="1" applyAlignment="1">
      <alignment horizontal="center" vertical="center" wrapText="1"/>
    </xf>
    <xf numFmtId="0" fontId="10" fillId="0" borderId="1" xfId="4" applyNumberFormat="1" applyFont="1" applyFill="1" applyBorder="1" applyAlignment="1">
      <alignment horizontal="center" vertical="center"/>
    </xf>
    <xf numFmtId="0" fontId="27" fillId="8" borderId="1" xfId="4" applyFont="1" applyFill="1" applyBorder="1" applyAlignment="1">
      <alignment vertical="center"/>
    </xf>
    <xf numFmtId="164" fontId="41" fillId="8" borderId="1" xfId="4" applyNumberFormat="1" applyFont="1" applyFill="1" applyBorder="1" applyAlignment="1">
      <alignment horizontal="center" vertical="center" wrapText="1"/>
    </xf>
    <xf numFmtId="165" fontId="27" fillId="3" borderId="1" xfId="4" applyNumberFormat="1" applyFont="1" applyFill="1" applyBorder="1" applyAlignment="1">
      <alignment vertical="center"/>
    </xf>
    <xf numFmtId="165" fontId="27" fillId="8" borderId="1" xfId="4" applyNumberFormat="1" applyFont="1" applyFill="1" applyBorder="1" applyAlignment="1">
      <alignment vertical="center"/>
    </xf>
    <xf numFmtId="164" fontId="25" fillId="8" borderId="1" xfId="4" applyNumberFormat="1" applyFont="1" applyFill="1" applyBorder="1" applyAlignment="1">
      <alignment horizontal="center" vertical="center" wrapText="1"/>
    </xf>
    <xf numFmtId="164" fontId="27" fillId="8" borderId="1" xfId="4" applyNumberFormat="1" applyFont="1" applyFill="1" applyBorder="1" applyAlignment="1">
      <alignment horizontal="center" vertical="center" wrapText="1"/>
    </xf>
    <xf numFmtId="165" fontId="27" fillId="8" borderId="1" xfId="4" applyNumberFormat="1" applyFont="1" applyFill="1" applyBorder="1" applyAlignment="1">
      <alignment horizontal="center" vertical="center" wrapText="1"/>
    </xf>
    <xf numFmtId="165" fontId="27" fillId="3" borderId="1" xfId="4" applyNumberFormat="1" applyFont="1" applyFill="1" applyBorder="1" applyAlignment="1">
      <alignment horizontal="center" vertical="center"/>
    </xf>
    <xf numFmtId="0" fontId="27" fillId="3" borderId="1" xfId="4" applyFont="1" applyFill="1" applyBorder="1" applyAlignment="1">
      <alignment horizontal="center" vertical="center"/>
    </xf>
    <xf numFmtId="164" fontId="27" fillId="7" borderId="1" xfId="4" applyNumberFormat="1" applyFont="1" applyFill="1" applyBorder="1" applyAlignment="1">
      <alignment horizontal="center" vertical="center" wrapText="1"/>
    </xf>
    <xf numFmtId="165" fontId="27" fillId="7" borderId="1" xfId="4" applyNumberFormat="1" applyFont="1" applyFill="1" applyBorder="1" applyAlignment="1">
      <alignment horizontal="center" vertical="center" wrapText="1"/>
    </xf>
    <xf numFmtId="10" fontId="5" fillId="10" borderId="3" xfId="4" applyNumberFormat="1" applyFont="1" applyFill="1" applyBorder="1" applyAlignment="1">
      <alignment horizontal="center" vertical="center" wrapText="1"/>
    </xf>
    <xf numFmtId="9" fontId="10" fillId="0" borderId="1" xfId="4" applyNumberFormat="1" applyFont="1" applyFill="1" applyBorder="1" applyAlignment="1">
      <alignment horizontal="center" vertical="center"/>
    </xf>
    <xf numFmtId="9" fontId="6" fillId="0" borderId="1" xfId="4" applyNumberFormat="1" applyFont="1" applyFill="1" applyBorder="1" applyAlignment="1">
      <alignment horizontal="center" vertical="center"/>
    </xf>
    <xf numFmtId="10" fontId="6" fillId="0" borderId="3" xfId="4" applyNumberFormat="1" applyFont="1" applyFill="1" applyBorder="1" applyAlignment="1">
      <alignment horizontal="center" vertical="center"/>
    </xf>
    <xf numFmtId="9" fontId="6" fillId="0" borderId="3" xfId="4" applyNumberFormat="1" applyFont="1" applyFill="1" applyBorder="1" applyAlignment="1">
      <alignment horizontal="center" vertical="center"/>
    </xf>
    <xf numFmtId="17" fontId="5" fillId="10" borderId="1" xfId="4" applyNumberFormat="1" applyFont="1" applyFill="1" applyBorder="1" applyAlignment="1">
      <alignment horizontal="center" vertical="center" wrapText="1"/>
    </xf>
    <xf numFmtId="164" fontId="5" fillId="0" borderId="1" xfId="4" applyNumberFormat="1" applyFont="1" applyFill="1" applyBorder="1" applyAlignment="1">
      <alignment horizontal="center" vertical="center" wrapText="1"/>
    </xf>
    <xf numFmtId="164" fontId="5" fillId="10" borderId="1" xfId="4" applyNumberFormat="1" applyFont="1" applyFill="1" applyBorder="1" applyAlignment="1">
      <alignment horizontal="center" vertical="center" wrapText="1"/>
    </xf>
    <xf numFmtId="164" fontId="5" fillId="0" borderId="3" xfId="4" applyNumberFormat="1"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8" borderId="6" xfId="0" applyFont="1" applyFill="1" applyBorder="1" applyAlignment="1">
      <alignment horizontal="center" vertical="center" wrapText="1"/>
    </xf>
    <xf numFmtId="0" fontId="15" fillId="12" borderId="8" xfId="0" applyFont="1" applyFill="1" applyBorder="1" applyAlignment="1">
      <alignment horizontal="center" vertical="center" wrapText="1"/>
    </xf>
    <xf numFmtId="0" fontId="7" fillId="10" borderId="1" xfId="0" applyFont="1" applyFill="1" applyBorder="1" applyAlignment="1">
      <alignment horizontal="center"/>
    </xf>
    <xf numFmtId="0" fontId="7" fillId="11" borderId="1" xfId="0" applyFont="1" applyFill="1" applyBorder="1" applyAlignment="1">
      <alignment horizontal="center"/>
    </xf>
    <xf numFmtId="0" fontId="7" fillId="9" borderId="1" xfId="0" applyFont="1" applyFill="1" applyBorder="1" applyAlignment="1">
      <alignment horizontal="center"/>
    </xf>
    <xf numFmtId="0" fontId="7" fillId="12" borderId="1" xfId="0" applyFont="1" applyFill="1" applyBorder="1" applyAlignment="1">
      <alignment horizontal="center"/>
    </xf>
    <xf numFmtId="164" fontId="9" fillId="0" borderId="1" xfId="0" applyNumberFormat="1" applyFont="1" applyFill="1" applyBorder="1" applyAlignment="1">
      <alignment horizontal="left" vertical="center" wrapText="1"/>
    </xf>
    <xf numFmtId="164" fontId="9" fillId="10" borderId="1" xfId="0" applyNumberFormat="1" applyFont="1" applyFill="1" applyBorder="1" applyAlignment="1">
      <alignment horizontal="left" vertical="center" wrapText="1"/>
    </xf>
    <xf numFmtId="0" fontId="9" fillId="10" borderId="1" xfId="0" applyFont="1" applyFill="1" applyBorder="1" applyAlignment="1">
      <alignment horizontal="left" vertical="center" wrapText="1"/>
    </xf>
    <xf numFmtId="164" fontId="9" fillId="9" borderId="1" xfId="0" applyNumberFormat="1" applyFont="1" applyFill="1" applyBorder="1" applyAlignment="1">
      <alignment horizontal="left" vertical="center" wrapText="1"/>
    </xf>
    <xf numFmtId="164" fontId="5" fillId="0" borderId="1" xfId="4" applyNumberFormat="1" applyFont="1" applyFill="1" applyBorder="1" applyAlignment="1">
      <alignment horizontal="center" vertical="center"/>
    </xf>
    <xf numFmtId="164" fontId="5" fillId="11" borderId="1" xfId="4" applyNumberFormat="1" applyFont="1" applyFill="1" applyBorder="1" applyAlignment="1">
      <alignment horizontal="center" vertical="center"/>
    </xf>
    <xf numFmtId="164" fontId="5" fillId="9" borderId="1" xfId="4" applyNumberFormat="1" applyFont="1" applyFill="1" applyBorder="1" applyAlignment="1">
      <alignment horizontal="center" vertical="center"/>
    </xf>
    <xf numFmtId="164" fontId="5" fillId="11" borderId="3" xfId="4" applyNumberFormat="1" applyFont="1" applyFill="1" applyBorder="1" applyAlignment="1">
      <alignment horizontal="center" vertical="center"/>
    </xf>
    <xf numFmtId="164" fontId="5" fillId="10" borderId="1" xfId="4" applyNumberFormat="1" applyFont="1" applyFill="1" applyBorder="1" applyAlignment="1">
      <alignment horizontal="center" vertical="center"/>
    </xf>
    <xf numFmtId="164" fontId="5" fillId="10" borderId="3" xfId="4" applyNumberFormat="1" applyFont="1" applyFill="1" applyBorder="1" applyAlignment="1">
      <alignment horizontal="center" vertical="center" wrapText="1"/>
    </xf>
    <xf numFmtId="164" fontId="5" fillId="11" borderId="3" xfId="4" applyNumberFormat="1" applyFont="1" applyFill="1" applyBorder="1" applyAlignment="1">
      <alignment horizontal="center" vertical="center" wrapText="1"/>
    </xf>
    <xf numFmtId="164" fontId="0" fillId="0" borderId="1" xfId="0" applyNumberFormat="1" applyBorder="1" applyAlignment="1"/>
    <xf numFmtId="164" fontId="0" fillId="8" borderId="1" xfId="0" applyNumberFormat="1" applyFill="1" applyBorder="1" applyAlignment="1"/>
    <xf numFmtId="164" fontId="18" fillId="0" borderId="1" xfId="0" applyNumberFormat="1" applyFont="1" applyFill="1" applyBorder="1" applyAlignment="1">
      <alignment horizontal="center" vertical="center" wrapText="1"/>
    </xf>
    <xf numFmtId="0" fontId="18" fillId="10" borderId="1" xfId="0" applyFont="1" applyFill="1" applyBorder="1" applyAlignment="1">
      <alignment horizontal="center" vertical="center" wrapText="1"/>
    </xf>
    <xf numFmtId="0" fontId="18" fillId="12" borderId="1" xfId="0" applyFont="1" applyFill="1" applyBorder="1" applyAlignment="1">
      <alignment horizontal="center" vertical="center" wrapText="1"/>
    </xf>
    <xf numFmtId="0" fontId="18" fillId="11" borderId="1" xfId="0" applyFont="1" applyFill="1" applyBorder="1" applyAlignment="1">
      <alignment horizontal="center" vertical="center" wrapText="1"/>
    </xf>
    <xf numFmtId="164" fontId="25" fillId="7" borderId="1" xfId="4" applyNumberFormat="1" applyFont="1" applyFill="1" applyBorder="1" applyAlignment="1">
      <alignment horizontal="center" vertical="center" wrapText="1"/>
    </xf>
    <xf numFmtId="164" fontId="27" fillId="8" borderId="1" xfId="4" applyNumberFormat="1" applyFont="1" applyFill="1" applyBorder="1" applyAlignment="1">
      <alignment horizontal="center" vertical="center"/>
    </xf>
    <xf numFmtId="164" fontId="37" fillId="8" borderId="1" xfId="4" applyNumberFormat="1" applyFont="1" applyFill="1" applyBorder="1" applyAlignment="1">
      <alignment horizontal="center" vertical="center"/>
    </xf>
    <xf numFmtId="164" fontId="40" fillId="8" borderId="1" xfId="4" applyNumberFormat="1" applyFont="1" applyFill="1" applyBorder="1" applyAlignment="1">
      <alignment horizontal="center" vertical="center"/>
    </xf>
    <xf numFmtId="0" fontId="7" fillId="0" borderId="1" xfId="0" applyNumberFormat="1" applyFont="1" applyFill="1" applyBorder="1" applyAlignment="1">
      <alignment horizontal="center"/>
    </xf>
    <xf numFmtId="0" fontId="11" fillId="7" borderId="2" xfId="0" applyFont="1" applyFill="1" applyBorder="1" applyAlignment="1">
      <alignment horizontal="left" vertical="top" wrapText="1"/>
    </xf>
    <xf numFmtId="0" fontId="12" fillId="0" borderId="0" xfId="0" applyFont="1" applyFill="1" applyBorder="1" applyAlignment="1">
      <alignment horizontal="center" vertical="center" wrapText="1"/>
    </xf>
    <xf numFmtId="0" fontId="15" fillId="9" borderId="3" xfId="0" applyFont="1" applyFill="1" applyBorder="1" applyAlignment="1">
      <alignment horizontal="center" vertical="center" wrapText="1"/>
    </xf>
    <xf numFmtId="0" fontId="19" fillId="10" borderId="3" xfId="0" applyNumberFormat="1" applyFont="1" applyFill="1" applyBorder="1" applyAlignment="1">
      <alignment horizontal="center" vertical="center"/>
    </xf>
    <xf numFmtId="0" fontId="19" fillId="9" borderId="3" xfId="0" applyNumberFormat="1" applyFont="1" applyFill="1" applyBorder="1" applyAlignment="1">
      <alignment horizontal="center" vertical="center"/>
    </xf>
    <xf numFmtId="0" fontId="8" fillId="0" borderId="0" xfId="0" applyFont="1" applyFill="1" applyBorder="1" applyAlignment="1">
      <alignment vertical="center" wrapText="1"/>
    </xf>
    <xf numFmtId="164" fontId="9" fillId="0" borderId="2" xfId="0" applyNumberFormat="1" applyFont="1" applyFill="1" applyBorder="1" applyAlignment="1">
      <alignment horizontal="left" vertical="center" wrapText="1"/>
    </xf>
    <xf numFmtId="0" fontId="11" fillId="0" borderId="1" xfId="0" applyFont="1" applyFill="1" applyBorder="1"/>
    <xf numFmtId="0" fontId="11" fillId="10" borderId="3" xfId="0" applyFont="1" applyFill="1" applyBorder="1"/>
    <xf numFmtId="0" fontId="12" fillId="0" borderId="9" xfId="0" applyFont="1" applyFill="1" applyBorder="1" applyAlignment="1">
      <alignment horizontal="left" vertical="center" wrapText="1"/>
    </xf>
    <xf numFmtId="0" fontId="12" fillId="0" borderId="8" xfId="0" applyFont="1" applyFill="1" applyBorder="1" applyAlignment="1">
      <alignment horizontal="left" vertical="center" wrapText="1"/>
    </xf>
    <xf numFmtId="0" fontId="12" fillId="0" borderId="6"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1" fillId="0" borderId="2" xfId="0" applyFont="1" applyFill="1" applyBorder="1" applyAlignment="1">
      <alignment vertical="top" wrapText="1"/>
    </xf>
    <xf numFmtId="0" fontId="0" fillId="0" borderId="8" xfId="0" applyBorder="1" applyAlignment="1"/>
    <xf numFmtId="0" fontId="10" fillId="0" borderId="12" xfId="0" applyNumberFormat="1" applyFont="1" applyFill="1" applyBorder="1" applyAlignment="1">
      <alignment horizontal="center" vertical="center" wrapText="1"/>
    </xf>
    <xf numFmtId="0" fontId="10" fillId="0" borderId="3" xfId="0" applyNumberFormat="1" applyFont="1" applyFill="1" applyBorder="1" applyAlignment="1">
      <alignment horizontal="center" vertical="center" wrapText="1"/>
    </xf>
    <xf numFmtId="17" fontId="10" fillId="0" borderId="1" xfId="0" applyNumberFormat="1" applyFont="1" applyFill="1" applyBorder="1" applyAlignment="1">
      <alignment horizontal="center" vertical="center" wrapText="1"/>
    </xf>
    <xf numFmtId="0" fontId="0" fillId="0" borderId="1" xfId="0" applyBorder="1" applyAlignment="1"/>
    <xf numFmtId="0" fontId="12" fillId="0" borderId="0" xfId="0" applyFont="1" applyBorder="1" applyAlignment="1">
      <alignment vertical="center" wrapText="1"/>
    </xf>
    <xf numFmtId="0" fontId="0" fillId="0" borderId="0" xfId="0" applyBorder="1" applyAlignment="1">
      <alignment vertical="center" wrapText="1"/>
    </xf>
    <xf numFmtId="0" fontId="12" fillId="0" borderId="0" xfId="0" applyFont="1" applyFill="1" applyBorder="1" applyAlignment="1">
      <alignment horizontal="center" vertical="center" wrapText="1"/>
    </xf>
    <xf numFmtId="0" fontId="11" fillId="0" borderId="0" xfId="0" applyFont="1"/>
    <xf numFmtId="0" fontId="13" fillId="0" borderId="0" xfId="0" applyFont="1"/>
    <xf numFmtId="0" fontId="0" fillId="0" borderId="0" xfId="0" applyBorder="1" applyAlignment="1"/>
    <xf numFmtId="10" fontId="24" fillId="0" borderId="1" xfId="0" applyNumberFormat="1" applyFont="1" applyFill="1" applyBorder="1" applyAlignment="1">
      <alignment horizontal="center" vertical="center" wrapText="1"/>
    </xf>
    <xf numFmtId="10" fontId="37" fillId="0" borderId="1" xfId="0" applyNumberFormat="1" applyFont="1" applyFill="1" applyBorder="1" applyAlignment="1">
      <alignment horizontal="center" vertical="center" wrapText="1"/>
    </xf>
    <xf numFmtId="0" fontId="11" fillId="0" borderId="1" xfId="0" applyNumberFormat="1" applyFont="1" applyFill="1" applyBorder="1" applyAlignment="1">
      <alignment horizontal="center" vertical="center" wrapText="1"/>
    </xf>
    <xf numFmtId="1" fontId="11" fillId="0" borderId="1" xfId="0" applyNumberFormat="1" applyFont="1" applyFill="1" applyBorder="1" applyAlignment="1">
      <alignment horizontal="center" vertical="center" wrapText="1"/>
    </xf>
    <xf numFmtId="0" fontId="0" fillId="0" borderId="0" xfId="0" applyBorder="1"/>
    <xf numFmtId="0" fontId="15" fillId="0" borderId="0"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0" xfId="0" applyFont="1" applyFill="1" applyBorder="1" applyAlignment="1">
      <alignment vertical="center" wrapText="1"/>
    </xf>
    <xf numFmtId="0" fontId="0" fillId="0" borderId="0" xfId="0" applyFill="1" applyBorder="1" applyAlignment="1"/>
    <xf numFmtId="17" fontId="10" fillId="0" borderId="1" xfId="0" applyNumberFormat="1" applyFont="1" applyFill="1" applyBorder="1" applyAlignment="1">
      <alignment horizontal="center" vertical="center" wrapText="1"/>
    </xf>
    <xf numFmtId="0" fontId="11" fillId="0" borderId="2" xfId="0" applyFont="1" applyFill="1" applyBorder="1" applyAlignment="1">
      <alignment vertical="top" wrapText="1"/>
    </xf>
    <xf numFmtId="0" fontId="0" fillId="0" borderId="0" xfId="0" applyFill="1"/>
    <xf numFmtId="164" fontId="14" fillId="17" borderId="4" xfId="0" applyNumberFormat="1" applyFont="1" applyFill="1" applyBorder="1" applyAlignment="1">
      <alignment horizontal="left" vertical="top" wrapText="1"/>
    </xf>
    <xf numFmtId="17" fontId="14" fillId="19" borderId="9" xfId="0" applyNumberFormat="1" applyFont="1" applyFill="1" applyBorder="1" applyAlignment="1">
      <alignment vertical="top"/>
    </xf>
    <xf numFmtId="164" fontId="14" fillId="19" borderId="4" xfId="0" applyNumberFormat="1" applyFont="1" applyFill="1" applyBorder="1" applyAlignment="1">
      <alignment horizontal="left" vertical="top" wrapText="1"/>
    </xf>
    <xf numFmtId="164" fontId="14" fillId="16" borderId="4" xfId="0" applyNumberFormat="1" applyFont="1" applyFill="1" applyBorder="1" applyAlignment="1">
      <alignment horizontal="left" vertical="top" wrapText="1"/>
    </xf>
    <xf numFmtId="164" fontId="14" fillId="18" borderId="4" xfId="0" applyNumberFormat="1" applyFont="1" applyFill="1" applyBorder="1" applyAlignment="1">
      <alignment horizontal="left" vertical="top" wrapText="1"/>
    </xf>
    <xf numFmtId="17" fontId="14" fillId="17" borderId="9" xfId="0" applyNumberFormat="1" applyFont="1" applyFill="1" applyBorder="1" applyAlignment="1">
      <alignment horizontal="left" vertical="top"/>
    </xf>
    <xf numFmtId="17" fontId="14" fillId="19" borderId="9" xfId="0" applyNumberFormat="1" applyFont="1" applyFill="1" applyBorder="1" applyAlignment="1">
      <alignment horizontal="left" vertical="top"/>
    </xf>
    <xf numFmtId="17" fontId="14" fillId="16" borderId="9" xfId="0" applyNumberFormat="1" applyFont="1" applyFill="1" applyBorder="1" applyAlignment="1">
      <alignment horizontal="left" vertical="top"/>
    </xf>
    <xf numFmtId="17" fontId="14" fillId="18" borderId="9" xfId="0" applyNumberFormat="1" applyFont="1" applyFill="1" applyBorder="1" applyAlignment="1">
      <alignment horizontal="left" vertical="top"/>
    </xf>
    <xf numFmtId="164" fontId="14" fillId="19" borderId="4" xfId="0" applyNumberFormat="1" applyFont="1" applyFill="1" applyBorder="1" applyAlignment="1">
      <alignment vertical="top"/>
    </xf>
    <xf numFmtId="164" fontId="14" fillId="17" borderId="4" xfId="0" applyNumberFormat="1" applyFont="1" applyFill="1" applyBorder="1" applyAlignment="1">
      <alignment horizontal="left" vertical="top"/>
    </xf>
    <xf numFmtId="17" fontId="14" fillId="16" borderId="5" xfId="0" applyNumberFormat="1" applyFont="1" applyFill="1" applyBorder="1" applyAlignment="1">
      <alignment horizontal="left" vertical="top"/>
    </xf>
    <xf numFmtId="164" fontId="14" fillId="16" borderId="14" xfId="0" applyNumberFormat="1" applyFont="1" applyFill="1" applyBorder="1" applyAlignment="1">
      <alignment horizontal="left" vertical="top"/>
    </xf>
    <xf numFmtId="17" fontId="14" fillId="17" borderId="5" xfId="0" applyNumberFormat="1" applyFont="1" applyFill="1" applyBorder="1" applyAlignment="1">
      <alignment horizontal="left" vertical="top"/>
    </xf>
    <xf numFmtId="164" fontId="14" fillId="17" borderId="14" xfId="0" applyNumberFormat="1" applyFont="1" applyFill="1" applyBorder="1" applyAlignment="1">
      <alignment horizontal="left" vertical="top"/>
    </xf>
    <xf numFmtId="164" fontId="14" fillId="18" borderId="4" xfId="0" applyNumberFormat="1" applyFont="1" applyFill="1" applyBorder="1" applyAlignment="1">
      <alignment horizontal="left" vertical="top"/>
    </xf>
    <xf numFmtId="164" fontId="14" fillId="19" borderId="4" xfId="0" applyNumberFormat="1" applyFont="1" applyFill="1" applyBorder="1" applyAlignment="1">
      <alignment horizontal="left" vertical="top"/>
    </xf>
    <xf numFmtId="164" fontId="14" fillId="16" borderId="4" xfId="0" applyNumberFormat="1" applyFont="1" applyFill="1" applyBorder="1" applyAlignment="1">
      <alignment horizontal="left" vertical="top"/>
    </xf>
    <xf numFmtId="17" fontId="14" fillId="20" borderId="9" xfId="0" applyNumberFormat="1" applyFont="1" applyFill="1" applyBorder="1" applyAlignment="1">
      <alignment horizontal="left" vertical="top"/>
    </xf>
    <xf numFmtId="164" fontId="14" fillId="20" borderId="4" xfId="0" applyNumberFormat="1" applyFont="1" applyFill="1" applyBorder="1" applyAlignment="1">
      <alignment horizontal="left" vertical="top"/>
    </xf>
    <xf numFmtId="165" fontId="25" fillId="7" borderId="2" xfId="4" applyNumberFormat="1" applyFont="1" applyFill="1" applyBorder="1" applyAlignment="1">
      <alignment horizontal="center" vertical="center" wrapText="1"/>
    </xf>
    <xf numFmtId="165" fontId="27" fillId="8" borderId="12" xfId="4" applyNumberFormat="1" applyFont="1" applyFill="1" applyBorder="1" applyAlignment="1">
      <alignment horizontal="center" vertical="center" wrapText="1"/>
    </xf>
    <xf numFmtId="165" fontId="27" fillId="7" borderId="12" xfId="4" applyNumberFormat="1" applyFont="1" applyFill="1" applyBorder="1" applyAlignment="1">
      <alignment horizontal="center" vertical="center" wrapText="1"/>
    </xf>
    <xf numFmtId="164" fontId="27" fillId="3" borderId="1" xfId="4" applyNumberFormat="1" applyFont="1" applyFill="1" applyBorder="1" applyAlignment="1">
      <alignment vertical="center"/>
    </xf>
    <xf numFmtId="164" fontId="27" fillId="8" borderId="1" xfId="4" applyNumberFormat="1" applyFont="1" applyFill="1" applyBorder="1" applyAlignment="1">
      <alignment vertical="center"/>
    </xf>
    <xf numFmtId="0" fontId="0" fillId="0" borderId="0" xfId="0" applyAlignment="1">
      <alignment horizontal="center" vertical="top"/>
    </xf>
    <xf numFmtId="0" fontId="12" fillId="0" borderId="0" xfId="0" applyFont="1" applyFill="1" applyBorder="1"/>
    <xf numFmtId="1" fontId="10" fillId="0" borderId="1" xfId="0" applyNumberFormat="1" applyFont="1" applyFill="1" applyBorder="1" applyAlignment="1">
      <alignment vertical="center" wrapText="1"/>
    </xf>
    <xf numFmtId="164" fontId="10" fillId="0" borderId="1" xfId="0" applyNumberFormat="1" applyFont="1" applyFill="1" applyBorder="1" applyAlignment="1">
      <alignment vertical="center" wrapText="1"/>
    </xf>
    <xf numFmtId="17" fontId="14" fillId="17" borderId="31" xfId="0" applyNumberFormat="1" applyFont="1" applyFill="1" applyBorder="1" applyAlignment="1">
      <alignment horizontal="left" vertical="top"/>
    </xf>
    <xf numFmtId="164" fontId="14" fillId="17" borderId="32" xfId="0" applyNumberFormat="1" applyFont="1" applyFill="1" applyBorder="1" applyAlignment="1">
      <alignment horizontal="left" vertical="top" wrapText="1"/>
    </xf>
    <xf numFmtId="17" fontId="14" fillId="19" borderId="38" xfId="0" applyNumberFormat="1" applyFont="1" applyFill="1" applyBorder="1" applyAlignment="1">
      <alignment horizontal="left" vertical="top"/>
    </xf>
    <xf numFmtId="164" fontId="14" fillId="19" borderId="39" xfId="0" applyNumberFormat="1" applyFont="1" applyFill="1" applyBorder="1" applyAlignment="1">
      <alignment horizontal="left" vertical="top" wrapText="1"/>
    </xf>
    <xf numFmtId="17" fontId="14" fillId="19" borderId="31" xfId="0" applyNumberFormat="1" applyFont="1" applyFill="1" applyBorder="1" applyAlignment="1">
      <alignment vertical="top"/>
    </xf>
    <xf numFmtId="164" fontId="14" fillId="19" borderId="32" xfId="0" applyNumberFormat="1" applyFont="1" applyFill="1" applyBorder="1" applyAlignment="1">
      <alignment vertical="top"/>
    </xf>
    <xf numFmtId="17" fontId="14" fillId="19" borderId="38" xfId="0" applyNumberFormat="1" applyFont="1" applyFill="1" applyBorder="1" applyAlignment="1">
      <alignment vertical="top"/>
    </xf>
    <xf numFmtId="164" fontId="14" fillId="19" borderId="39" xfId="0" applyNumberFormat="1" applyFont="1" applyFill="1" applyBorder="1" applyAlignment="1">
      <alignment vertical="top"/>
    </xf>
    <xf numFmtId="17" fontId="14" fillId="19" borderId="31" xfId="0" applyNumberFormat="1" applyFont="1" applyFill="1" applyBorder="1" applyAlignment="1">
      <alignment horizontal="left" vertical="top"/>
    </xf>
    <xf numFmtId="164" fontId="14" fillId="19" borderId="32" xfId="0" applyNumberFormat="1" applyFont="1" applyFill="1" applyBorder="1" applyAlignment="1">
      <alignment horizontal="left" vertical="top" wrapText="1"/>
    </xf>
    <xf numFmtId="17" fontId="14" fillId="16" borderId="31" xfId="0" applyNumberFormat="1" applyFont="1" applyFill="1" applyBorder="1" applyAlignment="1">
      <alignment horizontal="left" vertical="top"/>
    </xf>
    <xf numFmtId="164" fontId="14" fillId="16" borderId="32" xfId="0" applyNumberFormat="1" applyFont="1" applyFill="1" applyBorder="1" applyAlignment="1">
      <alignment horizontal="left" vertical="top" wrapText="1"/>
    </xf>
    <xf numFmtId="17" fontId="14" fillId="18" borderId="11" xfId="0" applyNumberFormat="1" applyFont="1" applyFill="1" applyBorder="1" applyAlignment="1">
      <alignment horizontal="left" vertical="top"/>
    </xf>
    <xf numFmtId="164" fontId="14" fillId="18" borderId="10" xfId="0" applyNumberFormat="1" applyFont="1" applyFill="1" applyBorder="1" applyAlignment="1">
      <alignment horizontal="left" vertical="top"/>
    </xf>
    <xf numFmtId="164" fontId="14" fillId="16" borderId="32" xfId="0" applyNumberFormat="1" applyFont="1" applyFill="1" applyBorder="1" applyAlignment="1">
      <alignment horizontal="left" vertical="top"/>
    </xf>
    <xf numFmtId="17" fontId="14" fillId="17" borderId="38" xfId="0" applyNumberFormat="1" applyFont="1" applyFill="1" applyBorder="1" applyAlignment="1">
      <alignment horizontal="left" vertical="top"/>
    </xf>
    <xf numFmtId="164" fontId="14" fillId="17" borderId="39" xfId="0" applyNumberFormat="1" applyFont="1" applyFill="1" applyBorder="1" applyAlignment="1">
      <alignment horizontal="left" vertical="top"/>
    </xf>
    <xf numFmtId="164" fontId="14" fillId="19" borderId="32" xfId="0" applyNumberFormat="1" applyFont="1" applyFill="1" applyBorder="1" applyAlignment="1">
      <alignment horizontal="left" vertical="top"/>
    </xf>
    <xf numFmtId="17" fontId="14" fillId="18" borderId="38" xfId="0" applyNumberFormat="1" applyFont="1" applyFill="1" applyBorder="1" applyAlignment="1">
      <alignment horizontal="left" vertical="top"/>
    </xf>
    <xf numFmtId="164" fontId="14" fillId="18" borderId="39" xfId="0" applyNumberFormat="1" applyFont="1" applyFill="1" applyBorder="1" applyAlignment="1">
      <alignment horizontal="left" vertical="top"/>
    </xf>
    <xf numFmtId="17" fontId="14" fillId="18" borderId="31" xfId="0" applyNumberFormat="1" applyFont="1" applyFill="1" applyBorder="1" applyAlignment="1">
      <alignment horizontal="left" vertical="top"/>
    </xf>
    <xf numFmtId="164" fontId="14" fillId="18" borderId="32" xfId="0" applyNumberFormat="1" applyFont="1" applyFill="1" applyBorder="1" applyAlignment="1">
      <alignment horizontal="left" vertical="top"/>
    </xf>
    <xf numFmtId="164" fontId="14" fillId="19" borderId="39" xfId="0" applyNumberFormat="1" applyFont="1" applyFill="1" applyBorder="1" applyAlignment="1">
      <alignment horizontal="left" vertical="top"/>
    </xf>
    <xf numFmtId="164" fontId="14" fillId="17" borderId="32" xfId="0" applyNumberFormat="1" applyFont="1" applyFill="1" applyBorder="1" applyAlignment="1">
      <alignment horizontal="left" vertical="top"/>
    </xf>
    <xf numFmtId="17" fontId="14" fillId="16" borderId="38" xfId="0" applyNumberFormat="1" applyFont="1" applyFill="1" applyBorder="1" applyAlignment="1">
      <alignment horizontal="left" vertical="top"/>
    </xf>
    <xf numFmtId="164" fontId="14" fillId="16" borderId="39" xfId="0" applyNumberFormat="1" applyFont="1" applyFill="1" applyBorder="1" applyAlignment="1">
      <alignment horizontal="left" vertical="top"/>
    </xf>
    <xf numFmtId="17" fontId="14" fillId="16" borderId="49" xfId="0" applyNumberFormat="1" applyFont="1" applyFill="1" applyBorder="1" applyAlignment="1">
      <alignment horizontal="left" vertical="top"/>
    </xf>
    <xf numFmtId="164" fontId="14" fillId="16" borderId="50" xfId="0" applyNumberFormat="1" applyFont="1" applyFill="1" applyBorder="1" applyAlignment="1">
      <alignment horizontal="left" vertical="top"/>
    </xf>
    <xf numFmtId="164" fontId="0" fillId="0" borderId="0" xfId="0" applyNumberFormat="1"/>
    <xf numFmtId="0" fontId="10"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vertical="center" wrapText="1"/>
    </xf>
    <xf numFmtId="0" fontId="11" fillId="0" borderId="0" xfId="0" applyNumberFormat="1" applyFont="1" applyFill="1" applyBorder="1" applyAlignment="1">
      <alignment horizontal="center" vertical="center" wrapText="1"/>
    </xf>
    <xf numFmtId="1" fontId="11" fillId="0" borderId="0" xfId="0" applyNumberFormat="1" applyFont="1" applyFill="1" applyBorder="1" applyAlignment="1">
      <alignment horizontal="center" vertical="center" wrapText="1"/>
    </xf>
    <xf numFmtId="2" fontId="7" fillId="0" borderId="0" xfId="0" applyNumberFormat="1" applyFont="1" applyFill="1" applyBorder="1"/>
    <xf numFmtId="17" fontId="5" fillId="11" borderId="1" xfId="0" applyNumberFormat="1" applyFont="1" applyFill="1" applyBorder="1" applyAlignment="1">
      <alignment horizontal="center" vertical="center" wrapText="1"/>
    </xf>
    <xf numFmtId="1" fontId="10" fillId="11" borderId="3" xfId="0" applyNumberFormat="1" applyFont="1" applyFill="1" applyBorder="1" applyAlignment="1">
      <alignment horizontal="center" vertical="center" wrapText="1"/>
    </xf>
    <xf numFmtId="6" fontId="7" fillId="0" borderId="0" xfId="0" applyNumberFormat="1" applyFont="1" applyFill="1" applyBorder="1" applyAlignment="1">
      <alignment horizontal="center" vertical="center"/>
    </xf>
    <xf numFmtId="17" fontId="10" fillId="0" borderId="1" xfId="0" applyNumberFormat="1" applyFont="1" applyFill="1" applyBorder="1" applyAlignment="1">
      <alignment horizontal="center" vertical="center" wrapText="1"/>
    </xf>
    <xf numFmtId="0" fontId="0" fillId="11" borderId="1" xfId="0" applyFill="1" applyBorder="1" applyAlignment="1"/>
    <xf numFmtId="0" fontId="0" fillId="0" borderId="1" xfId="0" applyBorder="1" applyAlignment="1">
      <alignment horizontal="center" vertical="center"/>
    </xf>
    <xf numFmtId="10" fontId="0" fillId="0" borderId="1" xfId="0" applyNumberFormat="1" applyBorder="1" applyAlignment="1"/>
    <xf numFmtId="0" fontId="12" fillId="0" borderId="0" xfId="0" applyFont="1" applyFill="1" applyBorder="1" applyAlignment="1">
      <alignment horizontal="center" vertical="center" wrapText="1"/>
    </xf>
    <xf numFmtId="0" fontId="26" fillId="0" borderId="1" xfId="0" applyFont="1" applyFill="1" applyBorder="1" applyAlignment="1">
      <alignment horizontal="left" vertical="center" wrapText="1"/>
    </xf>
    <xf numFmtId="0" fontId="27" fillId="0" borderId="1" xfId="0" applyFont="1" applyFill="1" applyBorder="1" applyAlignment="1">
      <alignment wrapText="1"/>
    </xf>
    <xf numFmtId="0" fontId="10" fillId="0" borderId="1" xfId="0" applyNumberFormat="1" applyFont="1" applyFill="1" applyBorder="1" applyAlignment="1">
      <alignment horizontal="center" vertical="center"/>
    </xf>
    <xf numFmtId="0" fontId="7" fillId="0" borderId="1" xfId="0" applyFont="1" applyFill="1" applyBorder="1" applyAlignment="1"/>
    <xf numFmtId="0" fontId="12" fillId="0" borderId="1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1" fillId="7" borderId="1" xfId="0" applyFont="1" applyFill="1" applyBorder="1" applyAlignment="1">
      <alignment horizontal="left" vertical="top" wrapText="1"/>
    </xf>
    <xf numFmtId="0" fontId="0" fillId="7" borderId="1" xfId="0" applyFill="1" applyBorder="1" applyAlignment="1">
      <alignment horizontal="left" vertical="top" wrapText="1"/>
    </xf>
    <xf numFmtId="0" fontId="25" fillId="0" borderId="1" xfId="0" applyFont="1" applyFill="1" applyBorder="1" applyAlignment="1">
      <alignment horizontal="left" vertical="top" wrapText="1"/>
    </xf>
    <xf numFmtId="0" fontId="11" fillId="2" borderId="12" xfId="0" applyFont="1" applyFill="1"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13" fillId="2" borderId="12" xfId="0" applyFont="1" applyFill="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17" fontId="10" fillId="2" borderId="12" xfId="0" applyNumberFormat="1" applyFont="1" applyFill="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12" fillId="3" borderId="9"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1" fillId="0" borderId="12" xfId="0" applyFont="1" applyFill="1" applyBorder="1" applyAlignment="1">
      <alignment vertical="top" wrapText="1"/>
    </xf>
    <xf numFmtId="0" fontId="11" fillId="0" borderId="2" xfId="0" applyFont="1" applyFill="1" applyBorder="1" applyAlignment="1">
      <alignment vertical="top" wrapText="1"/>
    </xf>
    <xf numFmtId="0" fontId="11" fillId="0" borderId="3" xfId="0" applyFont="1" applyFill="1" applyBorder="1" applyAlignment="1">
      <alignment vertical="top" wrapText="1"/>
    </xf>
    <xf numFmtId="0" fontId="11" fillId="0" borderId="12" xfId="0" applyFont="1" applyFill="1" applyBorder="1" applyAlignment="1">
      <alignment horizontal="left" vertical="top" wrapText="1"/>
    </xf>
    <xf numFmtId="0" fontId="11" fillId="0" borderId="2" xfId="0" applyFont="1" applyFill="1" applyBorder="1" applyAlignment="1">
      <alignment horizontal="left" vertical="top" wrapText="1"/>
    </xf>
    <xf numFmtId="0" fontId="11" fillId="0" borderId="3" xfId="0" applyFont="1" applyFill="1" applyBorder="1" applyAlignment="1">
      <alignment horizontal="left" vertical="top" wrapText="1"/>
    </xf>
    <xf numFmtId="0" fontId="13" fillId="2" borderId="2" xfId="0" applyFont="1" applyFill="1" applyBorder="1" applyAlignment="1">
      <alignment horizontal="left" vertical="center" wrapText="1"/>
    </xf>
    <xf numFmtId="0" fontId="13" fillId="2" borderId="3" xfId="0" applyFont="1" applyFill="1" applyBorder="1" applyAlignment="1">
      <alignment horizontal="left" vertical="center" wrapText="1"/>
    </xf>
    <xf numFmtId="0" fontId="10" fillId="2" borderId="11" xfId="0" applyNumberFormat="1" applyFont="1" applyFill="1" applyBorder="1" applyAlignment="1">
      <alignment horizontal="center" vertical="center"/>
    </xf>
    <xf numFmtId="0" fontId="10" fillId="2" borderId="15" xfId="0" applyNumberFormat="1" applyFont="1" applyFill="1" applyBorder="1" applyAlignment="1">
      <alignment horizontal="center" vertical="center"/>
    </xf>
    <xf numFmtId="0" fontId="10" fillId="2" borderId="5" xfId="0" applyNumberFormat="1" applyFont="1" applyFill="1" applyBorder="1" applyAlignment="1">
      <alignment horizontal="center" vertical="center"/>
    </xf>
    <xf numFmtId="0" fontId="11" fillId="3" borderId="8" xfId="0" applyFont="1" applyFill="1" applyBorder="1" applyAlignment="1">
      <alignment vertical="center" wrapText="1"/>
    </xf>
    <xf numFmtId="0" fontId="0" fillId="0" borderId="8" xfId="0" applyBorder="1" applyAlignment="1">
      <alignment vertical="center"/>
    </xf>
    <xf numFmtId="0" fontId="13" fillId="0" borderId="12"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9" fillId="3" borderId="9" xfId="0" applyFont="1" applyFill="1" applyBorder="1" applyAlignment="1">
      <alignment horizontal="left" vertical="center" wrapText="1"/>
    </xf>
    <xf numFmtId="0" fontId="0" fillId="0" borderId="8" xfId="0" applyBorder="1" applyAlignment="1"/>
    <xf numFmtId="0" fontId="0" fillId="0" borderId="4" xfId="0" applyBorder="1" applyAlignment="1"/>
    <xf numFmtId="0" fontId="7" fillId="0" borderId="2" xfId="0" applyFont="1" applyFill="1" applyBorder="1" applyAlignment="1">
      <alignment horizontal="left" vertical="top" wrapText="1"/>
    </xf>
    <xf numFmtId="0" fontId="25" fillId="0" borderId="12" xfId="0" applyFont="1" applyFill="1" applyBorder="1" applyAlignment="1">
      <alignment horizontal="left" vertical="top" wrapText="1"/>
    </xf>
    <xf numFmtId="0" fontId="25" fillId="0" borderId="2" xfId="0" applyFont="1" applyFill="1" applyBorder="1" applyAlignment="1">
      <alignment horizontal="left" vertical="top" wrapText="1"/>
    </xf>
    <xf numFmtId="17" fontId="10" fillId="0" borderId="12" xfId="0" applyNumberFormat="1" applyFont="1" applyFill="1" applyBorder="1" applyAlignment="1">
      <alignment horizontal="center" vertical="center" wrapText="1"/>
    </xf>
    <xf numFmtId="17" fontId="10" fillId="0" borderId="2" xfId="0" applyNumberFormat="1" applyFont="1" applyFill="1" applyBorder="1" applyAlignment="1">
      <alignment horizontal="center" vertical="center" wrapText="1"/>
    </xf>
    <xf numFmtId="17" fontId="10" fillId="0" borderId="1" xfId="0" applyNumberFormat="1" applyFont="1" applyFill="1" applyBorder="1" applyAlignment="1">
      <alignment horizontal="center" vertical="center" wrapText="1"/>
    </xf>
    <xf numFmtId="14" fontId="12" fillId="0" borderId="12" xfId="0" applyNumberFormat="1" applyFont="1" applyFill="1" applyBorder="1" applyAlignment="1">
      <alignment horizontal="left" vertical="center" wrapText="1"/>
    </xf>
    <xf numFmtId="14" fontId="12" fillId="0" borderId="2" xfId="0" applyNumberFormat="1" applyFont="1" applyFill="1" applyBorder="1" applyAlignment="1">
      <alignment horizontal="left" vertical="center" wrapText="1"/>
    </xf>
    <xf numFmtId="14" fontId="12" fillId="0" borderId="1" xfId="0" applyNumberFormat="1" applyFont="1" applyFill="1" applyBorder="1" applyAlignment="1">
      <alignment horizontal="left" vertical="center" wrapText="1"/>
    </xf>
    <xf numFmtId="0" fontId="7" fillId="0" borderId="12" xfId="0" applyFont="1" applyFill="1" applyBorder="1" applyAlignment="1"/>
    <xf numFmtId="0" fontId="11"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13" fillId="0" borderId="1" xfId="0" applyFont="1" applyFill="1" applyBorder="1" applyAlignment="1">
      <alignment horizontal="left" vertical="center" wrapText="1"/>
    </xf>
    <xf numFmtId="0" fontId="11" fillId="2" borderId="12" xfId="0" applyFont="1" applyFill="1" applyBorder="1" applyAlignment="1">
      <alignment vertical="top" wrapText="1"/>
    </xf>
    <xf numFmtId="0" fontId="11" fillId="2" borderId="2" xfId="0" applyFont="1" applyFill="1" applyBorder="1" applyAlignment="1">
      <alignment vertical="top" wrapText="1"/>
    </xf>
    <xf numFmtId="0" fontId="11" fillId="2" borderId="3" xfId="0" applyFont="1" applyFill="1" applyBorder="1" applyAlignment="1">
      <alignment vertical="top" wrapText="1"/>
    </xf>
    <xf numFmtId="0" fontId="13" fillId="2" borderId="12" xfId="0" applyFont="1" applyFill="1" applyBorder="1" applyAlignment="1">
      <alignment vertical="top" wrapText="1"/>
    </xf>
    <xf numFmtId="0" fontId="13" fillId="2" borderId="2" xfId="0" applyFont="1" applyFill="1" applyBorder="1" applyAlignment="1">
      <alignment vertical="top" wrapText="1"/>
    </xf>
    <xf numFmtId="0" fontId="13" fillId="2" borderId="3" xfId="0" applyFont="1" applyFill="1" applyBorder="1" applyAlignment="1">
      <alignment vertical="top" wrapText="1"/>
    </xf>
    <xf numFmtId="0" fontId="10" fillId="2" borderId="12" xfId="0" applyFont="1" applyFill="1" applyBorder="1" applyAlignment="1">
      <alignment vertical="top" wrapText="1"/>
    </xf>
    <xf numFmtId="0" fontId="10" fillId="2" borderId="2" xfId="0" applyFont="1" applyFill="1" applyBorder="1" applyAlignment="1">
      <alignment vertical="top" wrapText="1"/>
    </xf>
    <xf numFmtId="0" fontId="6" fillId="0" borderId="3" xfId="0" applyFont="1" applyBorder="1" applyAlignment="1">
      <alignment vertical="top" wrapText="1"/>
    </xf>
    <xf numFmtId="0" fontId="11" fillId="7" borderId="12" xfId="0" applyFont="1" applyFill="1" applyBorder="1" applyAlignment="1">
      <alignment horizontal="left" vertical="top" wrapText="1"/>
    </xf>
    <xf numFmtId="0" fontId="11" fillId="7" borderId="2" xfId="0" applyFont="1" applyFill="1" applyBorder="1" applyAlignment="1">
      <alignment horizontal="left" vertical="top" wrapText="1"/>
    </xf>
    <xf numFmtId="0" fontId="11" fillId="7" borderId="3" xfId="0" applyFont="1" applyFill="1" applyBorder="1" applyAlignment="1">
      <alignment horizontal="left" vertical="top" wrapText="1"/>
    </xf>
    <xf numFmtId="0" fontId="11" fillId="7" borderId="1" xfId="0" applyFont="1" applyFill="1" applyBorder="1" applyAlignment="1">
      <alignment horizontal="center" vertical="top" wrapText="1"/>
    </xf>
    <xf numFmtId="0" fontId="0" fillId="7" borderId="1" xfId="0" applyFill="1" applyBorder="1" applyAlignment="1">
      <alignment horizontal="center" vertical="top" wrapText="1"/>
    </xf>
    <xf numFmtId="0" fontId="10" fillId="0" borderId="12" xfId="0" applyNumberFormat="1" applyFont="1" applyFill="1" applyBorder="1" applyAlignment="1">
      <alignment horizontal="center" vertical="center"/>
    </xf>
    <xf numFmtId="0" fontId="10" fillId="0" borderId="2" xfId="0" applyNumberFormat="1" applyFont="1" applyFill="1" applyBorder="1" applyAlignment="1">
      <alignment horizontal="center" vertical="center"/>
    </xf>
    <xf numFmtId="0" fontId="10" fillId="0" borderId="3" xfId="0" applyNumberFormat="1" applyFont="1" applyFill="1" applyBorder="1" applyAlignment="1">
      <alignment horizontal="center" vertical="center"/>
    </xf>
    <xf numFmtId="0" fontId="10" fillId="0" borderId="12" xfId="0" applyFont="1" applyFill="1" applyBorder="1" applyAlignment="1">
      <alignment vertical="top" wrapText="1"/>
    </xf>
    <xf numFmtId="0" fontId="10" fillId="0" borderId="2" xfId="0" applyFont="1" applyFill="1" applyBorder="1" applyAlignment="1">
      <alignment vertical="top" wrapText="1"/>
    </xf>
    <xf numFmtId="0" fontId="10" fillId="0" borderId="3" xfId="0" applyFont="1" applyFill="1" applyBorder="1" applyAlignment="1">
      <alignment vertical="top" wrapText="1"/>
    </xf>
    <xf numFmtId="0" fontId="11" fillId="0" borderId="12" xfId="0" applyFont="1" applyFill="1" applyBorder="1" applyAlignment="1">
      <alignment vertical="center" wrapText="1"/>
    </xf>
    <xf numFmtId="0" fontId="11" fillId="0" borderId="2" xfId="0" applyFont="1" applyFill="1" applyBorder="1" applyAlignment="1">
      <alignment vertical="center" wrapText="1"/>
    </xf>
    <xf numFmtId="0" fontId="11" fillId="0" borderId="3" xfId="0" applyFont="1" applyFill="1" applyBorder="1" applyAlignment="1">
      <alignment vertical="center" wrapText="1"/>
    </xf>
    <xf numFmtId="0" fontId="12" fillId="0" borderId="12" xfId="0" applyFont="1" applyFill="1" applyBorder="1" applyAlignment="1">
      <alignment vertical="center" wrapText="1"/>
    </xf>
    <xf numFmtId="0" fontId="12" fillId="0" borderId="2" xfId="0" applyFont="1" applyFill="1" applyBorder="1" applyAlignment="1">
      <alignment vertical="center" wrapText="1"/>
    </xf>
    <xf numFmtId="9" fontId="13" fillId="0" borderId="12" xfId="0" applyNumberFormat="1" applyFont="1" applyFill="1" applyBorder="1" applyAlignment="1">
      <alignment horizontal="left" vertical="top" wrapText="1"/>
    </xf>
    <xf numFmtId="9" fontId="13" fillId="0" borderId="2" xfId="0" applyNumberFormat="1" applyFont="1" applyFill="1" applyBorder="1" applyAlignment="1">
      <alignment horizontal="left" vertical="top" wrapText="1"/>
    </xf>
    <xf numFmtId="9" fontId="13" fillId="0" borderId="3" xfId="0" applyNumberFormat="1" applyFont="1" applyFill="1" applyBorder="1" applyAlignment="1">
      <alignment horizontal="left" vertical="top" wrapText="1"/>
    </xf>
    <xf numFmtId="0" fontId="12" fillId="0" borderId="3" xfId="0" applyFont="1" applyFill="1" applyBorder="1" applyAlignment="1">
      <alignment vertical="center" wrapText="1"/>
    </xf>
    <xf numFmtId="0" fontId="7" fillId="0" borderId="12" xfId="0" applyFont="1" applyFill="1" applyBorder="1"/>
    <xf numFmtId="0" fontId="7" fillId="0" borderId="2" xfId="0" applyFont="1" applyFill="1" applyBorder="1"/>
    <xf numFmtId="0" fontId="7" fillId="0" borderId="3" xfId="0" applyFont="1" applyFill="1" applyBorder="1"/>
    <xf numFmtId="0" fontId="0" fillId="0" borderId="3" xfId="0" applyFill="1" applyBorder="1" applyAlignment="1">
      <alignment vertical="top" wrapText="1"/>
    </xf>
    <xf numFmtId="17" fontId="11" fillId="0" borderId="12" xfId="0" applyNumberFormat="1" applyFont="1" applyFill="1" applyBorder="1" applyAlignment="1">
      <alignment horizontal="left" vertical="center" wrapText="1"/>
    </xf>
    <xf numFmtId="17" fontId="11" fillId="0" borderId="2" xfId="0" applyNumberFormat="1" applyFont="1" applyFill="1" applyBorder="1" applyAlignment="1">
      <alignment horizontal="left" vertical="center" wrapText="1"/>
    </xf>
    <xf numFmtId="17" fontId="11" fillId="0" borderId="3" xfId="0" applyNumberFormat="1" applyFont="1" applyFill="1" applyBorder="1" applyAlignment="1">
      <alignment horizontal="left" vertical="center" wrapText="1"/>
    </xf>
    <xf numFmtId="0" fontId="10" fillId="2" borderId="2"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0" borderId="12"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3" xfId="0" applyNumberFormat="1" applyFont="1" applyFill="1" applyBorder="1" applyAlignment="1">
      <alignment horizontal="center" vertical="center" wrapText="1"/>
    </xf>
    <xf numFmtId="0" fontId="10" fillId="2" borderId="3" xfId="0" applyFont="1" applyFill="1" applyBorder="1" applyAlignment="1">
      <alignment horizontal="center" vertical="center" wrapText="1"/>
    </xf>
    <xf numFmtId="0" fontId="0" fillId="7" borderId="3" xfId="0" applyFill="1" applyBorder="1" applyAlignment="1">
      <alignment horizontal="left" vertical="top" wrapText="1"/>
    </xf>
    <xf numFmtId="0" fontId="7" fillId="0" borderId="3" xfId="0" applyFont="1" applyFill="1" applyBorder="1" applyAlignment="1"/>
    <xf numFmtId="0" fontId="7" fillId="0" borderId="2" xfId="0" applyFont="1" applyFill="1" applyBorder="1" applyAlignment="1"/>
    <xf numFmtId="0" fontId="11" fillId="0" borderId="1" xfId="0" applyFont="1" applyFill="1" applyBorder="1" applyAlignment="1">
      <alignment vertical="top" wrapText="1"/>
    </xf>
    <xf numFmtId="0" fontId="5" fillId="0" borderId="1" xfId="0" applyFont="1" applyFill="1" applyBorder="1" applyAlignment="1">
      <alignment vertical="top" wrapText="1"/>
    </xf>
    <xf numFmtId="0" fontId="10" fillId="0" borderId="1"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3" xfId="0" applyFont="1" applyBorder="1" applyAlignment="1">
      <alignment horizontal="center" vertical="center"/>
    </xf>
    <xf numFmtId="17" fontId="12" fillId="0" borderId="12" xfId="0" applyNumberFormat="1" applyFont="1" applyFill="1" applyBorder="1" applyAlignment="1">
      <alignment horizontal="left" vertical="center" wrapText="1"/>
    </xf>
    <xf numFmtId="0" fontId="0" fillId="0" borderId="1" xfId="0" applyBorder="1" applyAlignment="1">
      <alignment horizontal="center"/>
    </xf>
    <xf numFmtId="0" fontId="25" fillId="0" borderId="3" xfId="0" applyFont="1" applyFill="1" applyBorder="1" applyAlignment="1">
      <alignment horizontal="left" vertical="top" wrapText="1"/>
    </xf>
    <xf numFmtId="0" fontId="12" fillId="0" borderId="12" xfId="0" applyFont="1" applyFill="1" applyBorder="1" applyAlignment="1">
      <alignment horizontal="left" vertical="top" wrapText="1"/>
    </xf>
    <xf numFmtId="0" fontId="12" fillId="0" borderId="2" xfId="0" applyFont="1" applyFill="1" applyBorder="1" applyAlignment="1">
      <alignment horizontal="left" vertical="top" wrapText="1"/>
    </xf>
    <xf numFmtId="0" fontId="12" fillId="0" borderId="3" xfId="0" applyFont="1" applyFill="1" applyBorder="1" applyAlignment="1">
      <alignment horizontal="left" vertical="top" wrapText="1"/>
    </xf>
    <xf numFmtId="0" fontId="26" fillId="0" borderId="11" xfId="0" applyFont="1" applyFill="1" applyBorder="1" applyAlignment="1">
      <alignment horizontal="center" vertical="center" wrapText="1"/>
    </xf>
    <xf numFmtId="0" fontId="26" fillId="0" borderId="15" xfId="0" applyFont="1" applyFill="1" applyBorder="1" applyAlignment="1">
      <alignment horizontal="center" vertical="center" wrapText="1"/>
    </xf>
    <xf numFmtId="0" fontId="26" fillId="0" borderId="5" xfId="0" applyFont="1" applyFill="1" applyBorder="1" applyAlignment="1">
      <alignment horizontal="center" vertical="center" wrapText="1"/>
    </xf>
    <xf numFmtId="17" fontId="10" fillId="0" borderId="15" xfId="0" applyNumberFormat="1" applyFont="1" applyFill="1" applyBorder="1" applyAlignment="1">
      <alignment horizontal="center" vertical="center" wrapText="1"/>
    </xf>
    <xf numFmtId="17" fontId="10" fillId="0" borderId="3" xfId="0" applyNumberFormat="1" applyFont="1" applyFill="1" applyBorder="1" applyAlignment="1">
      <alignment horizontal="center" vertical="center" wrapText="1"/>
    </xf>
    <xf numFmtId="0" fontId="0" fillId="0" borderId="10" xfId="0" applyBorder="1" applyAlignment="1">
      <alignment horizontal="left" vertical="top"/>
    </xf>
    <xf numFmtId="0" fontId="0" fillId="0" borderId="7" xfId="0" applyBorder="1" applyAlignment="1"/>
    <xf numFmtId="0" fontId="0" fillId="0" borderId="14" xfId="0" applyBorder="1" applyAlignment="1"/>
    <xf numFmtId="0" fontId="26" fillId="0" borderId="12" xfId="0" applyFont="1" applyFill="1" applyBorder="1" applyAlignment="1">
      <alignment horizontal="left" vertical="center" wrapText="1"/>
    </xf>
    <xf numFmtId="0" fontId="26" fillId="0" borderId="2" xfId="0" applyFont="1" applyFill="1" applyBorder="1" applyAlignment="1">
      <alignment horizontal="left" vertical="center" wrapText="1"/>
    </xf>
    <xf numFmtId="0" fontId="27" fillId="0" borderId="2" xfId="0" applyFont="1" applyFill="1" applyBorder="1" applyAlignment="1">
      <alignment wrapText="1"/>
    </xf>
    <xf numFmtId="0" fontId="11" fillId="7" borderId="11" xfId="0" applyFont="1" applyFill="1" applyBorder="1" applyAlignment="1">
      <alignment horizontal="left" vertical="top" wrapText="1"/>
    </xf>
    <xf numFmtId="0" fontId="0" fillId="0" borderId="15" xfId="0" applyBorder="1" applyAlignment="1">
      <alignment horizontal="left" vertical="top" wrapText="1"/>
    </xf>
    <xf numFmtId="0" fontId="0" fillId="0" borderId="5" xfId="0" applyBorder="1" applyAlignment="1">
      <alignment horizontal="left" vertical="top" wrapText="1"/>
    </xf>
    <xf numFmtId="0" fontId="0" fillId="0" borderId="2" xfId="0" applyBorder="1" applyAlignment="1">
      <alignment horizontal="left" wrapText="1"/>
    </xf>
    <xf numFmtId="0" fontId="0" fillId="0" borderId="3" xfId="0" applyBorder="1" applyAlignment="1">
      <alignment horizontal="left" wrapText="1"/>
    </xf>
    <xf numFmtId="0" fontId="12" fillId="0" borderId="12"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0" fillId="0" borderId="0" xfId="0" applyBorder="1" applyAlignment="1"/>
    <xf numFmtId="0" fontId="0" fillId="0" borderId="13" xfId="0" applyBorder="1" applyAlignment="1"/>
    <xf numFmtId="14" fontId="26" fillId="0" borderId="12" xfId="0" applyNumberFormat="1" applyFont="1" applyFill="1" applyBorder="1" applyAlignment="1">
      <alignment horizontal="left" vertical="center" wrapText="1"/>
    </xf>
    <xf numFmtId="14" fontId="26" fillId="0" borderId="2" xfId="0" applyNumberFormat="1" applyFont="1" applyFill="1" applyBorder="1" applyAlignment="1">
      <alignment horizontal="left" vertical="center" wrapText="1"/>
    </xf>
    <xf numFmtId="14" fontId="26" fillId="0" borderId="3" xfId="0" applyNumberFormat="1" applyFont="1" applyFill="1" applyBorder="1" applyAlignment="1">
      <alignment horizontal="left" vertical="center" wrapText="1"/>
    </xf>
    <xf numFmtId="0" fontId="26" fillId="0" borderId="3" xfId="0" applyFont="1" applyFill="1" applyBorder="1" applyAlignment="1">
      <alignment horizontal="left" vertical="center" wrapText="1"/>
    </xf>
    <xf numFmtId="17" fontId="10" fillId="0" borderId="5" xfId="0" applyNumberFormat="1" applyFont="1" applyFill="1" applyBorder="1" applyAlignment="1">
      <alignment horizontal="center" vertical="center" wrapText="1"/>
    </xf>
    <xf numFmtId="0" fontId="12" fillId="0" borderId="9"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4" xfId="0" applyFont="1" applyBorder="1" applyAlignment="1">
      <alignment horizontal="center" vertical="center" wrapText="1"/>
    </xf>
    <xf numFmtId="0" fontId="8" fillId="3" borderId="12"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8" fillId="3" borderId="12" xfId="0" applyFont="1" applyFill="1" applyBorder="1" applyAlignment="1">
      <alignment horizontal="left" vertical="center" wrapText="1"/>
    </xf>
    <xf numFmtId="0" fontId="8" fillId="3" borderId="11" xfId="0" applyFont="1" applyFill="1" applyBorder="1" applyAlignment="1">
      <alignment horizontal="center" vertical="center" wrapText="1"/>
    </xf>
    <xf numFmtId="0" fontId="29" fillId="0" borderId="15" xfId="0" applyFont="1" applyBorder="1" applyAlignment="1">
      <alignment horizontal="center" vertical="center" wrapText="1"/>
    </xf>
    <xf numFmtId="0" fontId="8" fillId="3" borderId="2" xfId="0" applyFont="1" applyFill="1" applyBorder="1" applyAlignment="1">
      <alignment horizontal="center" vertical="center" wrapText="1"/>
    </xf>
    <xf numFmtId="0" fontId="24" fillId="0" borderId="12" xfId="0" applyFont="1" applyFill="1" applyBorder="1" applyAlignment="1">
      <alignment horizontal="left" vertical="top" wrapText="1"/>
    </xf>
    <xf numFmtId="0" fontId="24" fillId="0" borderId="2" xfId="0" applyFont="1" applyFill="1" applyBorder="1" applyAlignment="1">
      <alignment horizontal="left" vertical="top" wrapText="1"/>
    </xf>
    <xf numFmtId="0" fontId="24" fillId="0" borderId="3" xfId="0" applyFont="1" applyFill="1" applyBorder="1" applyAlignment="1">
      <alignment horizontal="left" vertical="top" wrapText="1"/>
    </xf>
    <xf numFmtId="14" fontId="8" fillId="3" borderId="11" xfId="0" applyNumberFormat="1" applyFont="1" applyFill="1" applyBorder="1" applyAlignment="1">
      <alignment horizontal="center" vertical="center"/>
    </xf>
    <xf numFmtId="14" fontId="8" fillId="3" borderId="13" xfId="0" applyNumberFormat="1" applyFont="1" applyFill="1" applyBorder="1" applyAlignment="1">
      <alignment horizontal="center" vertical="center"/>
    </xf>
    <xf numFmtId="14" fontId="8" fillId="3" borderId="10" xfId="0" applyNumberFormat="1" applyFont="1" applyFill="1" applyBorder="1" applyAlignment="1">
      <alignment horizontal="center" vertical="center"/>
    </xf>
    <xf numFmtId="0" fontId="27" fillId="0" borderId="3" xfId="0" applyFont="1" applyFill="1" applyBorder="1" applyAlignment="1">
      <alignment horizontal="left" vertical="center" wrapText="1"/>
    </xf>
    <xf numFmtId="14" fontId="5" fillId="0" borderId="12" xfId="0" applyNumberFormat="1" applyFont="1" applyFill="1" applyBorder="1" applyAlignment="1">
      <alignment horizontal="left" vertical="center" wrapText="1"/>
    </xf>
    <xf numFmtId="14" fontId="5" fillId="0" borderId="2" xfId="0" applyNumberFormat="1" applyFont="1" applyFill="1" applyBorder="1" applyAlignment="1">
      <alignment horizontal="left" vertical="center" wrapText="1"/>
    </xf>
    <xf numFmtId="14" fontId="5" fillId="0" borderId="3" xfId="0" applyNumberFormat="1" applyFont="1" applyFill="1" applyBorder="1" applyAlignment="1">
      <alignment horizontal="left" vertical="center" wrapText="1"/>
    </xf>
    <xf numFmtId="14" fontId="8" fillId="3" borderId="9" xfId="0" applyNumberFormat="1" applyFont="1" applyFill="1" applyBorder="1" applyAlignment="1">
      <alignment horizontal="center" vertical="center"/>
    </xf>
    <xf numFmtId="14" fontId="8" fillId="3" borderId="8" xfId="0" applyNumberFormat="1" applyFont="1" applyFill="1" applyBorder="1" applyAlignment="1">
      <alignment horizontal="center" vertical="center"/>
    </xf>
    <xf numFmtId="14" fontId="8" fillId="3" borderId="4" xfId="0" applyNumberFormat="1" applyFont="1" applyFill="1" applyBorder="1" applyAlignment="1">
      <alignment horizontal="center" vertical="center"/>
    </xf>
    <xf numFmtId="0" fontId="0" fillId="0" borderId="0" xfId="0" applyFill="1" applyBorder="1"/>
    <xf numFmtId="0" fontId="12" fillId="0" borderId="0" xfId="0" applyFont="1" applyBorder="1" applyAlignment="1">
      <alignment horizontal="center" vertical="center" wrapText="1"/>
    </xf>
    <xf numFmtId="14" fontId="48" fillId="0" borderId="7" xfId="0" applyNumberFormat="1" applyFont="1" applyFill="1" applyBorder="1" applyAlignment="1">
      <alignment horizontal="left" vertical="center" wrapText="1"/>
    </xf>
    <xf numFmtId="14" fontId="48" fillId="0" borderId="2" xfId="0" applyNumberFormat="1" applyFont="1" applyFill="1" applyBorder="1" applyAlignment="1">
      <alignment horizontal="left" vertical="center" wrapText="1"/>
    </xf>
    <xf numFmtId="14" fontId="48" fillId="0" borderId="3" xfId="0" applyNumberFormat="1" applyFont="1" applyFill="1" applyBorder="1" applyAlignment="1">
      <alignment horizontal="left"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0" fillId="0" borderId="12"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3" borderId="8" xfId="0" applyFill="1" applyBorder="1" applyAlignment="1">
      <alignment horizontal="left" vertical="top"/>
    </xf>
    <xf numFmtId="0" fontId="0" fillId="0" borderId="8" xfId="0" applyBorder="1" applyAlignment="1">
      <alignment horizontal="left" vertical="top"/>
    </xf>
    <xf numFmtId="0" fontId="0" fillId="0" borderId="4" xfId="0" applyBorder="1" applyAlignment="1">
      <alignment horizontal="left" vertical="top"/>
    </xf>
    <xf numFmtId="0" fontId="24" fillId="2" borderId="12" xfId="0" applyNumberFormat="1" applyFont="1" applyFill="1" applyBorder="1" applyAlignment="1">
      <alignment horizontal="left" vertical="top" wrapText="1"/>
    </xf>
    <xf numFmtId="0" fontId="24" fillId="2" borderId="2" xfId="0" applyNumberFormat="1" applyFont="1" applyFill="1" applyBorder="1" applyAlignment="1">
      <alignment horizontal="left" vertical="top" wrapText="1"/>
    </xf>
    <xf numFmtId="0" fontId="24" fillId="2" borderId="3" xfId="0" applyNumberFormat="1" applyFont="1" applyFill="1" applyBorder="1" applyAlignment="1">
      <alignment horizontal="left" vertical="top" wrapText="1"/>
    </xf>
    <xf numFmtId="0" fontId="10" fillId="0" borderId="12" xfId="0" applyFont="1" applyBorder="1" applyAlignment="1">
      <alignment horizontal="left" vertical="top" wrapText="1"/>
    </xf>
    <xf numFmtId="0" fontId="10" fillId="0" borderId="2" xfId="0"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7" fillId="0" borderId="12" xfId="0" applyFont="1" applyFill="1" applyBorder="1" applyAlignment="1">
      <alignment horizontal="center"/>
    </xf>
    <xf numFmtId="0" fontId="7" fillId="0" borderId="2" xfId="0" applyFont="1" applyFill="1" applyBorder="1" applyAlignment="1">
      <alignment horizontal="center"/>
    </xf>
    <xf numFmtId="0" fontId="7" fillId="0" borderId="3" xfId="0" applyFont="1" applyFill="1" applyBorder="1" applyAlignment="1">
      <alignment horizontal="center"/>
    </xf>
    <xf numFmtId="0" fontId="7" fillId="0" borderId="12" xfId="0" applyFont="1" applyFill="1" applyBorder="1" applyAlignment="1">
      <alignment horizontal="left"/>
    </xf>
    <xf numFmtId="0" fontId="7" fillId="0" borderId="2" xfId="0" applyFont="1" applyFill="1" applyBorder="1" applyAlignment="1">
      <alignment horizontal="left"/>
    </xf>
    <xf numFmtId="0" fontId="7" fillId="0" borderId="3" xfId="0" applyFont="1" applyFill="1" applyBorder="1" applyAlignment="1">
      <alignment horizontal="left"/>
    </xf>
    <xf numFmtId="0" fontId="5" fillId="0" borderId="1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14" fontId="11" fillId="0" borderId="2" xfId="0" applyNumberFormat="1" applyFont="1" applyFill="1" applyBorder="1" applyAlignment="1">
      <alignment horizontal="left" vertical="center" wrapText="1"/>
    </xf>
    <xf numFmtId="14" fontId="11" fillId="0" borderId="3" xfId="0" applyNumberFormat="1" applyFont="1" applyFill="1" applyBorder="1" applyAlignment="1">
      <alignment horizontal="left" vertical="center" wrapText="1"/>
    </xf>
    <xf numFmtId="0" fontId="13" fillId="2" borderId="12" xfId="0" applyFont="1" applyFill="1" applyBorder="1" applyAlignment="1">
      <alignment horizontal="left" vertical="top" wrapText="1"/>
    </xf>
    <xf numFmtId="0" fontId="13" fillId="2" borderId="2" xfId="0" applyFont="1" applyFill="1" applyBorder="1" applyAlignment="1">
      <alignment horizontal="left" vertical="top" wrapText="1"/>
    </xf>
    <xf numFmtId="0" fontId="13" fillId="2" borderId="3" xfId="0" applyFont="1" applyFill="1" applyBorder="1" applyAlignment="1">
      <alignment horizontal="left" vertical="top" wrapText="1"/>
    </xf>
    <xf numFmtId="0" fontId="10" fillId="2" borderId="12" xfId="0" applyNumberFormat="1" applyFont="1" applyFill="1" applyBorder="1" applyAlignment="1">
      <alignment horizontal="center" vertical="center"/>
    </xf>
    <xf numFmtId="0" fontId="10" fillId="2" borderId="2" xfId="0" applyNumberFormat="1" applyFont="1" applyFill="1" applyBorder="1" applyAlignment="1">
      <alignment horizontal="center" vertical="center"/>
    </xf>
    <xf numFmtId="0" fontId="10" fillId="2" borderId="3" xfId="0" applyNumberFormat="1" applyFont="1" applyFill="1" applyBorder="1" applyAlignment="1">
      <alignment horizontal="center" vertical="center"/>
    </xf>
    <xf numFmtId="0" fontId="5" fillId="0" borderId="15" xfId="0" applyFont="1" applyFill="1" applyBorder="1" applyAlignment="1">
      <alignment horizontal="center" vertical="top" wrapText="1"/>
    </xf>
    <xf numFmtId="0" fontId="5" fillId="0" borderId="0" xfId="0" applyFont="1" applyFill="1" applyBorder="1" applyAlignment="1">
      <alignment horizontal="center" vertical="top" wrapText="1"/>
    </xf>
    <xf numFmtId="17" fontId="10" fillId="2" borderId="11" xfId="0" applyNumberFormat="1" applyFont="1" applyFill="1" applyBorder="1" applyAlignment="1">
      <alignment horizontal="center" vertical="center" wrapText="1"/>
    </xf>
    <xf numFmtId="0" fontId="0" fillId="0" borderId="15" xfId="0" applyBorder="1" applyAlignment="1">
      <alignment wrapText="1"/>
    </xf>
    <xf numFmtId="0" fontId="0" fillId="0" borderId="5" xfId="0" applyBorder="1" applyAlignment="1">
      <alignment wrapText="1"/>
    </xf>
    <xf numFmtId="164" fontId="6" fillId="0" borderId="12" xfId="0" applyNumberFormat="1" applyFont="1" applyBorder="1" applyAlignment="1">
      <alignment horizontal="center" vertical="center"/>
    </xf>
    <xf numFmtId="164" fontId="6" fillId="0" borderId="2" xfId="0" applyNumberFormat="1" applyFont="1" applyBorder="1" applyAlignment="1">
      <alignment horizontal="center" vertical="center"/>
    </xf>
    <xf numFmtId="164" fontId="6" fillId="0" borderId="3" xfId="0" applyNumberFormat="1" applyFont="1" applyBorder="1" applyAlignment="1">
      <alignment horizontal="center" vertical="center"/>
    </xf>
    <xf numFmtId="0" fontId="12" fillId="0" borderId="12"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0" fillId="0" borderId="2" xfId="0" applyBorder="1" applyAlignment="1"/>
    <xf numFmtId="0" fontId="0" fillId="0" borderId="3" xfId="0" applyBorder="1" applyAlignment="1"/>
    <xf numFmtId="0" fontId="12" fillId="0" borderId="1" xfId="0" applyFont="1" applyFill="1" applyBorder="1" applyAlignment="1">
      <alignment horizontal="center" vertical="center" wrapText="1"/>
    </xf>
    <xf numFmtId="0" fontId="9" fillId="0" borderId="1" xfId="0" applyFont="1" applyFill="1" applyBorder="1" applyAlignment="1">
      <alignment horizontal="left" vertical="top" wrapText="1"/>
    </xf>
    <xf numFmtId="0" fontId="10" fillId="7" borderId="1"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8" borderId="9" xfId="0" applyFont="1" applyFill="1" applyBorder="1" applyAlignment="1">
      <alignment horizontal="left" vertical="center" wrapText="1"/>
    </xf>
    <xf numFmtId="0" fontId="9" fillId="8" borderId="8" xfId="0" applyFont="1" applyFill="1" applyBorder="1" applyAlignment="1">
      <alignment horizontal="left" vertical="center" wrapText="1"/>
    </xf>
    <xf numFmtId="0" fontId="9" fillId="8" borderId="4" xfId="0" applyFont="1" applyFill="1" applyBorder="1" applyAlignment="1">
      <alignment horizontal="left" vertical="center" wrapText="1"/>
    </xf>
    <xf numFmtId="0" fontId="0" fillId="7" borderId="12" xfId="0" applyFill="1" applyBorder="1" applyAlignment="1">
      <alignment horizontal="center" vertical="top" wrapText="1"/>
    </xf>
    <xf numFmtId="0" fontId="0" fillId="7" borderId="2" xfId="0" applyFill="1" applyBorder="1" applyAlignment="1">
      <alignment horizontal="center" vertical="top" wrapText="1"/>
    </xf>
    <xf numFmtId="0" fontId="0" fillId="7" borderId="3" xfId="0" applyFill="1" applyBorder="1" applyAlignment="1">
      <alignment horizontal="center" vertical="top" wrapText="1"/>
    </xf>
    <xf numFmtId="0" fontId="10" fillId="7" borderId="12" xfId="0" applyFont="1" applyFill="1" applyBorder="1" applyAlignment="1">
      <alignment horizontal="left" vertical="top" wrapText="1"/>
    </xf>
    <xf numFmtId="0" fontId="10" fillId="7" borderId="2" xfId="0" applyFont="1" applyFill="1" applyBorder="1" applyAlignment="1">
      <alignment horizontal="left" vertical="top" wrapText="1"/>
    </xf>
    <xf numFmtId="0" fontId="10" fillId="7" borderId="3" xfId="0" applyFont="1" applyFill="1" applyBorder="1" applyAlignment="1">
      <alignment horizontal="left" vertical="top" wrapText="1"/>
    </xf>
    <xf numFmtId="0" fontId="10" fillId="7" borderId="12" xfId="0" applyFont="1" applyFill="1" applyBorder="1" applyAlignment="1">
      <alignment horizontal="center" vertical="center" wrapText="1"/>
    </xf>
    <xf numFmtId="0" fontId="10" fillId="7" borderId="2" xfId="0" applyFont="1" applyFill="1" applyBorder="1" applyAlignment="1">
      <alignment horizontal="center" vertical="center" wrapText="1"/>
    </xf>
    <xf numFmtId="0" fontId="10" fillId="7" borderId="3" xfId="0" applyFont="1" applyFill="1" applyBorder="1" applyAlignment="1">
      <alignment horizontal="center" vertical="center" wrapText="1"/>
    </xf>
    <xf numFmtId="17" fontId="11" fillId="0" borderId="12" xfId="0" applyNumberFormat="1" applyFont="1" applyFill="1" applyBorder="1" applyAlignment="1">
      <alignment horizontal="center" vertical="center" wrapText="1"/>
    </xf>
    <xf numFmtId="17" fontId="11" fillId="0" borderId="2" xfId="0" applyNumberFormat="1" applyFont="1" applyFill="1" applyBorder="1" applyAlignment="1">
      <alignment horizontal="center" vertical="center" wrapText="1"/>
    </xf>
    <xf numFmtId="17" fontId="11" fillId="0" borderId="3" xfId="0" applyNumberFormat="1" applyFont="1" applyFill="1" applyBorder="1" applyAlignment="1">
      <alignment horizontal="center" vertical="center" wrapText="1"/>
    </xf>
    <xf numFmtId="17" fontId="5" fillId="0" borderId="12" xfId="0" applyNumberFormat="1" applyFont="1" applyFill="1" applyBorder="1" applyAlignment="1">
      <alignment horizontal="center" vertical="center" wrapText="1"/>
    </xf>
    <xf numFmtId="17" fontId="5" fillId="0" borderId="2" xfId="0" applyNumberFormat="1" applyFont="1" applyFill="1" applyBorder="1" applyAlignment="1">
      <alignment horizontal="center" vertical="center" wrapText="1"/>
    </xf>
    <xf numFmtId="17" fontId="5" fillId="0" borderId="3" xfId="0" applyNumberFormat="1" applyFont="1" applyFill="1" applyBorder="1" applyAlignment="1">
      <alignment horizontal="center" vertical="center" wrapText="1"/>
    </xf>
    <xf numFmtId="0" fontId="12" fillId="8" borderId="8" xfId="0" applyFont="1" applyFill="1" applyBorder="1" applyAlignment="1">
      <alignment horizontal="left" vertical="center" wrapText="1"/>
    </xf>
    <xf numFmtId="0" fontId="12" fillId="8" borderId="4" xfId="0" applyFont="1" applyFill="1" applyBorder="1" applyAlignment="1">
      <alignment horizontal="left" vertical="center" wrapText="1"/>
    </xf>
    <xf numFmtId="0" fontId="12" fillId="0" borderId="1" xfId="0" applyFont="1" applyFill="1" applyBorder="1" applyAlignment="1">
      <alignment horizontal="center" vertical="top" wrapText="1"/>
    </xf>
    <xf numFmtId="0" fontId="9" fillId="0" borderId="11" xfId="0" applyFont="1" applyFill="1" applyBorder="1" applyAlignment="1">
      <alignment horizontal="left" vertical="top" wrapText="1"/>
    </xf>
    <xf numFmtId="0" fontId="12" fillId="0" borderId="15" xfId="0" applyFont="1" applyFill="1" applyBorder="1" applyAlignment="1">
      <alignment horizontal="left" vertical="top" wrapText="1"/>
    </xf>
    <xf numFmtId="0" fontId="12" fillId="0" borderId="5" xfId="0" applyFont="1" applyFill="1" applyBorder="1" applyAlignment="1">
      <alignment horizontal="left" vertical="top" wrapText="1"/>
    </xf>
    <xf numFmtId="0" fontId="13" fillId="0" borderId="12" xfId="0" applyNumberFormat="1" applyFont="1" applyFill="1" applyBorder="1" applyAlignment="1">
      <alignment horizontal="center" vertical="center" wrapText="1" shrinkToFit="1"/>
    </xf>
    <xf numFmtId="0" fontId="13" fillId="0" borderId="2" xfId="0" applyNumberFormat="1" applyFont="1" applyFill="1" applyBorder="1" applyAlignment="1">
      <alignment horizontal="center" vertical="center" shrinkToFit="1"/>
    </xf>
    <xf numFmtId="0" fontId="13" fillId="0" borderId="3" xfId="0" applyNumberFormat="1" applyFont="1" applyFill="1" applyBorder="1" applyAlignment="1">
      <alignment horizontal="center" vertical="center" shrinkToFit="1"/>
    </xf>
    <xf numFmtId="0" fontId="10" fillId="0" borderId="1" xfId="0" applyFont="1" applyBorder="1" applyAlignment="1">
      <alignment horizontal="center" vertical="center" wrapText="1"/>
    </xf>
    <xf numFmtId="0" fontId="18" fillId="0" borderId="12" xfId="0" applyFont="1" applyFill="1" applyBorder="1" applyAlignment="1">
      <alignment horizontal="center"/>
    </xf>
    <xf numFmtId="0" fontId="18" fillId="0" borderId="2" xfId="0" applyFont="1" applyFill="1" applyBorder="1" applyAlignment="1">
      <alignment horizontal="center"/>
    </xf>
    <xf numFmtId="0" fontId="18" fillId="0" borderId="3" xfId="0" applyFont="1" applyFill="1" applyBorder="1" applyAlignment="1">
      <alignment horizontal="center"/>
    </xf>
    <xf numFmtId="0" fontId="11" fillId="0" borderId="12" xfId="0" applyFont="1" applyFill="1" applyBorder="1" applyAlignment="1">
      <alignment horizontal="center" vertical="top" wrapText="1"/>
    </xf>
    <xf numFmtId="0" fontId="11" fillId="0" borderId="2" xfId="0" applyFont="1" applyFill="1" applyBorder="1" applyAlignment="1">
      <alignment horizontal="center" vertical="top" wrapText="1"/>
    </xf>
    <xf numFmtId="0" fontId="0" fillId="0" borderId="3" xfId="0" applyBorder="1" applyAlignment="1">
      <alignment horizontal="center" vertical="top" wrapText="1"/>
    </xf>
    <xf numFmtId="0" fontId="0" fillId="0" borderId="3" xfId="0" applyBorder="1" applyAlignment="1">
      <alignment vertical="top" wrapText="1"/>
    </xf>
    <xf numFmtId="0" fontId="11" fillId="0" borderId="3" xfId="0" applyFont="1" applyBorder="1"/>
    <xf numFmtId="0" fontId="12" fillId="0" borderId="8" xfId="0" applyFont="1" applyBorder="1" applyAlignment="1">
      <alignment horizontal="left" vertical="center" wrapText="1"/>
    </xf>
    <xf numFmtId="0" fontId="11" fillId="2" borderId="1" xfId="0" applyFont="1" applyFill="1" applyBorder="1" applyAlignment="1">
      <alignment vertical="top" wrapText="1"/>
    </xf>
    <xf numFmtId="0" fontId="13" fillId="2" borderId="1" xfId="0" applyFont="1" applyFill="1" applyBorder="1" applyAlignment="1">
      <alignment vertical="top" wrapText="1"/>
    </xf>
    <xf numFmtId="0" fontId="10" fillId="2" borderId="1" xfId="0" applyFont="1" applyFill="1" applyBorder="1" applyAlignment="1">
      <alignment horizontal="center" vertical="center" wrapText="1"/>
    </xf>
    <xf numFmtId="0" fontId="11" fillId="7" borderId="12" xfId="0" applyFont="1" applyFill="1" applyBorder="1" applyAlignment="1">
      <alignment horizontal="center" vertical="top" wrapText="1"/>
    </xf>
    <xf numFmtId="0" fontId="11" fillId="7" borderId="2" xfId="0" applyFont="1" applyFill="1" applyBorder="1" applyAlignment="1">
      <alignment horizontal="center" vertical="top" wrapText="1"/>
    </xf>
    <xf numFmtId="0" fontId="0" fillId="7" borderId="3" xfId="0" applyFill="1" applyBorder="1" applyAlignment="1">
      <alignment horizontal="center"/>
    </xf>
    <xf numFmtId="0" fontId="0" fillId="0" borderId="3" xfId="0" applyFill="1" applyBorder="1"/>
    <xf numFmtId="0" fontId="12" fillId="8" borderId="15" xfId="0" applyFont="1" applyFill="1" applyBorder="1" applyAlignment="1">
      <alignment horizontal="center" vertical="center" wrapText="1"/>
    </xf>
    <xf numFmtId="0" fontId="12" fillId="8" borderId="0" xfId="0" applyFont="1" applyFill="1" applyBorder="1" applyAlignment="1">
      <alignment horizontal="center" vertical="center" wrapText="1"/>
    </xf>
    <xf numFmtId="0" fontId="12" fillId="0" borderId="9" xfId="0" applyFont="1" applyBorder="1" applyAlignment="1">
      <alignment horizontal="left" vertical="center" wrapText="1"/>
    </xf>
    <xf numFmtId="0" fontId="0" fillId="0" borderId="8" xfId="0" applyBorder="1" applyAlignment="1">
      <alignment vertical="center" wrapText="1"/>
    </xf>
    <xf numFmtId="0" fontId="0" fillId="0" borderId="4" xfId="0" applyBorder="1" applyAlignment="1">
      <alignment vertical="center" wrapText="1"/>
    </xf>
    <xf numFmtId="0" fontId="11" fillId="0" borderId="25" xfId="0" applyFont="1" applyFill="1" applyBorder="1" applyAlignment="1">
      <alignment horizontal="center" vertical="top" wrapText="1"/>
    </xf>
    <xf numFmtId="0" fontId="0" fillId="0" borderId="26" xfId="0" applyBorder="1" applyAlignment="1">
      <alignment horizontal="center" vertical="top" wrapText="1"/>
    </xf>
    <xf numFmtId="0" fontId="10" fillId="0" borderId="23" xfId="0" applyNumberFormat="1" applyFont="1" applyFill="1" applyBorder="1" applyAlignment="1">
      <alignment horizontal="center" vertical="center"/>
    </xf>
    <xf numFmtId="0" fontId="5" fillId="0" borderId="12" xfId="0" applyFont="1" applyFill="1" applyBorder="1" applyAlignment="1">
      <alignment vertical="center" wrapText="1"/>
    </xf>
    <xf numFmtId="0" fontId="0" fillId="0" borderId="2" xfId="0" applyBorder="1" applyAlignment="1">
      <alignment vertical="center"/>
    </xf>
    <xf numFmtId="0" fontId="0" fillId="0" borderId="3" xfId="0" applyBorder="1" applyAlignment="1">
      <alignment vertical="center"/>
    </xf>
    <xf numFmtId="0" fontId="11" fillId="0" borderId="27" xfId="0" applyFont="1" applyFill="1" applyBorder="1" applyAlignment="1">
      <alignment horizontal="center" vertical="top" wrapText="1"/>
    </xf>
    <xf numFmtId="0" fontId="0" fillId="0" borderId="1" xfId="0" applyBorder="1" applyAlignment="1"/>
    <xf numFmtId="0" fontId="5" fillId="0" borderId="2" xfId="0" applyFont="1" applyFill="1" applyBorder="1" applyAlignment="1">
      <alignment vertical="center" wrapText="1"/>
    </xf>
    <xf numFmtId="0" fontId="5" fillId="0" borderId="3" xfId="0" applyFont="1" applyFill="1" applyBorder="1" applyAlignment="1">
      <alignment vertical="center" wrapText="1"/>
    </xf>
    <xf numFmtId="0" fontId="12" fillId="3" borderId="11"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0" fillId="0" borderId="13" xfId="0" applyBorder="1" applyAlignment="1">
      <alignment horizontal="center"/>
    </xf>
    <xf numFmtId="0" fontId="0" fillId="0" borderId="10" xfId="0" applyBorder="1" applyAlignment="1">
      <alignment horizontal="center"/>
    </xf>
    <xf numFmtId="0" fontId="12" fillId="0" borderId="4" xfId="0" applyFont="1" applyBorder="1" applyAlignment="1">
      <alignment horizontal="left" vertical="center" wrapText="1"/>
    </xf>
    <xf numFmtId="0" fontId="12" fillId="8" borderId="5" xfId="0" applyFont="1" applyFill="1" applyBorder="1" applyAlignment="1">
      <alignment horizontal="center" vertical="center" wrapText="1"/>
    </xf>
    <xf numFmtId="0" fontId="12" fillId="8" borderId="6"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23" xfId="0" applyFont="1" applyFill="1" applyBorder="1" applyAlignment="1">
      <alignment horizontal="center" vertical="center" wrapText="1"/>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0" fillId="0" borderId="2" xfId="0" applyFill="1" applyBorder="1" applyAlignment="1">
      <alignment vertical="top" wrapText="1"/>
    </xf>
    <xf numFmtId="14" fontId="8" fillId="3" borderId="19" xfId="0" applyNumberFormat="1" applyFont="1" applyFill="1" applyBorder="1" applyAlignment="1">
      <alignment horizontal="center" vertical="center"/>
    </xf>
    <xf numFmtId="14" fontId="8" fillId="3" borderId="20" xfId="0" applyNumberFormat="1" applyFont="1" applyFill="1" applyBorder="1" applyAlignment="1">
      <alignment horizontal="center" vertical="center"/>
    </xf>
    <xf numFmtId="14" fontId="8" fillId="3" borderId="21" xfId="0" applyNumberFormat="1" applyFont="1" applyFill="1" applyBorder="1" applyAlignment="1">
      <alignment horizontal="center" vertical="center"/>
    </xf>
    <xf numFmtId="0" fontId="12" fillId="0" borderId="12" xfId="0" applyFont="1" applyFill="1" applyBorder="1" applyAlignment="1">
      <alignment vertical="top" wrapText="1"/>
    </xf>
    <xf numFmtId="0" fontId="12" fillId="0" borderId="2" xfId="0" applyFont="1" applyFill="1" applyBorder="1" applyAlignment="1">
      <alignment vertical="top"/>
    </xf>
    <xf numFmtId="0" fontId="12" fillId="0" borderId="3" xfId="0" applyFont="1" applyFill="1" applyBorder="1" applyAlignment="1">
      <alignment vertical="top"/>
    </xf>
    <xf numFmtId="0" fontId="9" fillId="3" borderId="28" xfId="0" applyFont="1" applyFill="1" applyBorder="1" applyAlignment="1">
      <alignment horizontal="left" vertical="center" wrapText="1"/>
    </xf>
    <xf numFmtId="0" fontId="12" fillId="0" borderId="6" xfId="0" applyFont="1" applyBorder="1" applyAlignment="1">
      <alignment horizontal="left" vertical="center" wrapText="1"/>
    </xf>
    <xf numFmtId="0" fontId="0" fillId="0" borderId="6" xfId="0" applyBorder="1" applyAlignment="1">
      <alignment vertical="center" wrapText="1"/>
    </xf>
    <xf numFmtId="0" fontId="0" fillId="0" borderId="14" xfId="0" applyBorder="1" applyAlignment="1">
      <alignment vertical="center" wrapText="1"/>
    </xf>
    <xf numFmtId="14" fontId="8" fillId="3" borderId="5" xfId="0" applyNumberFormat="1" applyFont="1" applyFill="1" applyBorder="1" applyAlignment="1">
      <alignment horizontal="center" vertical="center"/>
    </xf>
    <xf numFmtId="14" fontId="8" fillId="3" borderId="6" xfId="0" applyNumberFormat="1" applyFont="1" applyFill="1" applyBorder="1" applyAlignment="1">
      <alignment horizontal="center" vertical="center"/>
    </xf>
    <xf numFmtId="14" fontId="8" fillId="3" borderId="14" xfId="0" applyNumberFormat="1" applyFont="1" applyFill="1" applyBorder="1" applyAlignment="1">
      <alignment horizontal="center" vertical="center"/>
    </xf>
    <xf numFmtId="0" fontId="5" fillId="0" borderId="29" xfId="0" applyFont="1" applyBorder="1" applyAlignment="1">
      <alignment horizontal="center" vertical="top"/>
    </xf>
    <xf numFmtId="0" fontId="5" fillId="0" borderId="34" xfId="0" applyFont="1" applyBorder="1" applyAlignment="1">
      <alignment horizontal="center" vertical="top"/>
    </xf>
    <xf numFmtId="0" fontId="9" fillId="3" borderId="51" xfId="0" applyFont="1" applyFill="1" applyBorder="1" applyAlignment="1">
      <alignment horizontal="left" vertical="center" wrapText="1"/>
    </xf>
    <xf numFmtId="0" fontId="9" fillId="3" borderId="52" xfId="0" applyFont="1" applyFill="1" applyBorder="1" applyAlignment="1">
      <alignment horizontal="left" vertical="center" wrapText="1"/>
    </xf>
    <xf numFmtId="0" fontId="9" fillId="3" borderId="53" xfId="0" applyFont="1" applyFill="1" applyBorder="1" applyAlignment="1">
      <alignment horizontal="left" vertical="center" wrapText="1"/>
    </xf>
    <xf numFmtId="0" fontId="8" fillId="3" borderId="60" xfId="0" applyFont="1" applyFill="1" applyBorder="1" applyAlignment="1">
      <alignment horizontal="center" vertical="center" wrapText="1"/>
    </xf>
    <xf numFmtId="0" fontId="8" fillId="3" borderId="61" xfId="0" applyFont="1" applyFill="1" applyBorder="1" applyAlignment="1">
      <alignment horizontal="center" vertical="center" wrapText="1"/>
    </xf>
    <xf numFmtId="0" fontId="8" fillId="3" borderId="54" xfId="0" applyFont="1" applyFill="1" applyBorder="1" applyAlignment="1">
      <alignment horizontal="center" vertical="center" wrapText="1"/>
    </xf>
    <xf numFmtId="0" fontId="8" fillId="3" borderId="55" xfId="0" applyFont="1" applyFill="1" applyBorder="1" applyAlignment="1">
      <alignment horizontal="center" vertical="center" wrapText="1"/>
    </xf>
    <xf numFmtId="0" fontId="0" fillId="0" borderId="29" xfId="0" applyBorder="1" applyAlignment="1">
      <alignment horizontal="center" vertical="top"/>
    </xf>
    <xf numFmtId="0" fontId="0" fillId="0" borderId="34" xfId="0" applyBorder="1" applyAlignment="1">
      <alignment horizontal="center" vertical="top"/>
    </xf>
    <xf numFmtId="0" fontId="0" fillId="0" borderId="36" xfId="0" applyBorder="1" applyAlignment="1">
      <alignment horizontal="center" vertical="top"/>
    </xf>
    <xf numFmtId="0" fontId="11" fillId="0" borderId="30" xfId="0" applyFont="1" applyBorder="1" applyAlignment="1">
      <alignment horizontal="center" vertical="top" wrapText="1"/>
    </xf>
    <xf numFmtId="0" fontId="11" fillId="0" borderId="2" xfId="0" applyFont="1" applyBorder="1" applyAlignment="1">
      <alignment horizontal="center" vertical="top" wrapText="1"/>
    </xf>
    <xf numFmtId="0" fontId="11" fillId="0" borderId="37" xfId="0" applyFont="1" applyBorder="1" applyAlignment="1">
      <alignment horizontal="center" vertical="top" wrapText="1"/>
    </xf>
    <xf numFmtId="0" fontId="0" fillId="0" borderId="30" xfId="0" applyBorder="1" applyAlignment="1">
      <alignment horizontal="center"/>
    </xf>
    <xf numFmtId="0" fontId="0" fillId="0" borderId="37" xfId="0" applyBorder="1" applyAlignment="1">
      <alignment horizontal="center"/>
    </xf>
    <xf numFmtId="0" fontId="5" fillId="0" borderId="3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8" fillId="3" borderId="56" xfId="0" applyFont="1" applyFill="1" applyBorder="1" applyAlignment="1">
      <alignment horizontal="center" vertical="center" wrapText="1"/>
    </xf>
    <xf numFmtId="0" fontId="8" fillId="3" borderId="57" xfId="0" applyFont="1" applyFill="1" applyBorder="1" applyAlignment="1">
      <alignment horizontal="center" vertical="center" wrapText="1"/>
    </xf>
    <xf numFmtId="0" fontId="8" fillId="3" borderId="58" xfId="0" applyFont="1" applyFill="1" applyBorder="1" applyAlignment="1">
      <alignment horizontal="center" vertical="center" wrapText="1"/>
    </xf>
    <xf numFmtId="0" fontId="8" fillId="3" borderId="59" xfId="0" applyFont="1" applyFill="1" applyBorder="1" applyAlignment="1">
      <alignment horizontal="center" vertical="center" wrapText="1"/>
    </xf>
    <xf numFmtId="0" fontId="10" fillId="0" borderId="30" xfId="0" applyFont="1" applyBorder="1" applyAlignment="1">
      <alignment horizontal="center" vertical="top" wrapText="1"/>
    </xf>
    <xf numFmtId="0" fontId="10" fillId="0" borderId="2" xfId="0" applyFont="1" applyBorder="1" applyAlignment="1">
      <alignment horizontal="center" vertical="top" wrapText="1"/>
    </xf>
    <xf numFmtId="0" fontId="5" fillId="0" borderId="36" xfId="0" applyFont="1" applyBorder="1" applyAlignment="1">
      <alignment horizontal="center" vertical="top"/>
    </xf>
    <xf numFmtId="0" fontId="10" fillId="0" borderId="37" xfId="0" applyFont="1" applyBorder="1" applyAlignment="1">
      <alignment horizontal="center" vertical="top" wrapText="1"/>
    </xf>
    <xf numFmtId="0" fontId="5" fillId="0" borderId="33"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40" xfId="0" applyFont="1" applyBorder="1" applyAlignment="1">
      <alignment horizontal="center" vertical="center" wrapText="1"/>
    </xf>
    <xf numFmtId="0" fontId="0" fillId="0" borderId="41" xfId="0" applyFill="1" applyBorder="1" applyAlignment="1">
      <alignment horizontal="center" vertical="top"/>
    </xf>
    <xf numFmtId="0" fontId="0" fillId="0" borderId="44" xfId="0" applyFill="1" applyBorder="1" applyAlignment="1">
      <alignment horizontal="center" vertical="top"/>
    </xf>
    <xf numFmtId="0" fontId="0" fillId="0" borderId="46" xfId="0" applyFill="1" applyBorder="1" applyAlignment="1">
      <alignment horizontal="center" vertical="top"/>
    </xf>
    <xf numFmtId="0" fontId="11" fillId="0" borderId="42" xfId="0" applyFont="1" applyFill="1" applyBorder="1" applyAlignment="1">
      <alignment horizontal="center" vertical="top" wrapText="1"/>
    </xf>
    <xf numFmtId="0" fontId="11" fillId="0" borderId="1" xfId="0" applyFont="1" applyFill="1" applyBorder="1" applyAlignment="1">
      <alignment horizontal="center" vertical="top" wrapText="1"/>
    </xf>
    <xf numFmtId="0" fontId="11" fillId="0" borderId="47" xfId="0" applyFont="1" applyFill="1" applyBorder="1" applyAlignment="1">
      <alignment horizontal="center" vertical="top" wrapText="1"/>
    </xf>
    <xf numFmtId="0" fontId="9" fillId="0" borderId="42" xfId="0" applyFont="1" applyFill="1" applyBorder="1" applyAlignment="1">
      <alignment horizontal="center" vertical="center" wrapText="1"/>
    </xf>
    <xf numFmtId="0" fontId="9" fillId="0" borderId="47"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48" xfId="0" applyFont="1" applyFill="1" applyBorder="1" applyAlignment="1">
      <alignment horizontal="center" vertical="center" wrapText="1"/>
    </xf>
    <xf numFmtId="0" fontId="9" fillId="0" borderId="30" xfId="0" applyFont="1" applyFill="1" applyBorder="1" applyAlignment="1">
      <alignment horizontal="center" vertical="center" wrapText="1"/>
    </xf>
    <xf numFmtId="0" fontId="9" fillId="0" borderId="37" xfId="0" applyFont="1" applyFill="1" applyBorder="1" applyAlignment="1">
      <alignment horizontal="center" vertical="center" wrapText="1"/>
    </xf>
    <xf numFmtId="0" fontId="10" fillId="0" borderId="30" xfId="0" applyFont="1" applyFill="1" applyBorder="1" applyAlignment="1">
      <alignment horizontal="center" vertical="top" wrapText="1"/>
    </xf>
    <xf numFmtId="0" fontId="10" fillId="0" borderId="2" xfId="0" applyFont="1" applyFill="1" applyBorder="1" applyAlignment="1">
      <alignment horizontal="center" vertical="top" wrapText="1"/>
    </xf>
    <xf numFmtId="0" fontId="10" fillId="0" borderId="37" xfId="0" applyFont="1" applyFill="1" applyBorder="1" applyAlignment="1">
      <alignment horizontal="center" vertical="top" wrapText="1"/>
    </xf>
    <xf numFmtId="0" fontId="0" fillId="0" borderId="41" xfId="0" applyBorder="1" applyAlignment="1">
      <alignment horizontal="center" vertical="top"/>
    </xf>
    <xf numFmtId="0" fontId="0" fillId="0" borderId="44" xfId="0" applyBorder="1" applyAlignment="1">
      <alignment horizontal="center" vertical="top"/>
    </xf>
    <xf numFmtId="0" fontId="0" fillId="0" borderId="46" xfId="0" applyBorder="1" applyAlignment="1">
      <alignment horizontal="center" vertical="top"/>
    </xf>
    <xf numFmtId="0" fontId="11" fillId="21" borderId="42" xfId="0" applyFont="1" applyFill="1" applyBorder="1" applyAlignment="1">
      <alignment horizontal="center" vertical="top" wrapText="1"/>
    </xf>
    <xf numFmtId="0" fontId="11" fillId="21" borderId="1" xfId="0" applyFont="1" applyFill="1" applyBorder="1" applyAlignment="1">
      <alignment horizontal="center" vertical="top" wrapText="1"/>
    </xf>
    <xf numFmtId="0" fontId="11" fillId="21" borderId="47" xfId="0" applyFont="1" applyFill="1" applyBorder="1" applyAlignment="1">
      <alignment horizontal="center" vertical="top" wrapText="1"/>
    </xf>
    <xf numFmtId="0" fontId="0" fillId="0" borderId="42" xfId="0" applyBorder="1" applyAlignment="1">
      <alignment horizontal="center"/>
    </xf>
    <xf numFmtId="0" fontId="0" fillId="0" borderId="47" xfId="0" applyBorder="1" applyAlignment="1">
      <alignment horizontal="center"/>
    </xf>
    <xf numFmtId="0" fontId="0" fillId="0" borderId="43" xfId="0" applyNumberFormat="1" applyBorder="1" applyAlignment="1">
      <alignment horizontal="center" vertical="center" wrapText="1"/>
    </xf>
    <xf numFmtId="0" fontId="0" fillId="0" borderId="45" xfId="0" applyNumberFormat="1" applyBorder="1" applyAlignment="1">
      <alignment horizontal="center" vertical="center" wrapText="1"/>
    </xf>
    <xf numFmtId="0" fontId="0" fillId="0" borderId="48" xfId="0" applyNumberFormat="1" applyBorder="1" applyAlignment="1">
      <alignment horizontal="center" vertical="center" wrapText="1"/>
    </xf>
    <xf numFmtId="0" fontId="11" fillId="0" borderId="42" xfId="0" applyFont="1" applyBorder="1" applyAlignment="1">
      <alignment horizontal="center" vertical="top" wrapText="1"/>
    </xf>
    <xf numFmtId="0" fontId="11" fillId="0" borderId="1" xfId="0" applyFont="1" applyBorder="1" applyAlignment="1">
      <alignment horizontal="center" vertical="top" wrapText="1"/>
    </xf>
    <xf numFmtId="0" fontId="11" fillId="0" borderId="47" xfId="0" applyFont="1" applyBorder="1" applyAlignment="1">
      <alignment horizontal="center" vertical="top" wrapText="1"/>
    </xf>
    <xf numFmtId="0" fontId="47" fillId="7" borderId="1" xfId="0" applyFont="1" applyFill="1" applyBorder="1" applyAlignment="1">
      <alignment horizontal="left" vertical="top" wrapText="1"/>
    </xf>
    <xf numFmtId="0" fontId="47" fillId="7" borderId="12" xfId="0" applyFont="1" applyFill="1" applyBorder="1" applyAlignment="1">
      <alignment horizontal="left" vertical="top" wrapText="1"/>
    </xf>
    <xf numFmtId="0" fontId="47" fillId="7" borderId="2" xfId="0" applyFont="1" applyFill="1" applyBorder="1" applyAlignment="1">
      <alignment horizontal="left" vertical="top" wrapText="1"/>
    </xf>
    <xf numFmtId="0" fontId="47" fillId="7" borderId="3" xfId="0" applyFont="1" applyFill="1" applyBorder="1" applyAlignment="1">
      <alignment horizontal="left" vertical="top" wrapText="1"/>
    </xf>
    <xf numFmtId="0" fontId="47" fillId="0" borderId="1" xfId="0" applyFont="1" applyFill="1" applyBorder="1" applyAlignment="1">
      <alignment horizontal="left" vertical="top" wrapText="1"/>
    </xf>
    <xf numFmtId="0" fontId="8" fillId="3" borderId="1" xfId="0" applyFont="1" applyFill="1" applyBorder="1" applyAlignment="1">
      <alignment horizontal="center" vertical="center" wrapText="1"/>
    </xf>
    <xf numFmtId="17" fontId="5" fillId="0" borderId="12" xfId="0" applyNumberFormat="1" applyFont="1" applyBorder="1" applyAlignment="1">
      <alignment horizontal="left" vertical="top" wrapText="1"/>
    </xf>
    <xf numFmtId="0" fontId="0" fillId="0" borderId="2" xfId="0" applyNumberFormat="1" applyBorder="1" applyAlignment="1">
      <alignment horizontal="left" vertical="top" wrapText="1"/>
    </xf>
    <xf numFmtId="0" fontId="0" fillId="0" borderId="3" xfId="0" applyNumberFormat="1" applyBorder="1" applyAlignment="1">
      <alignment horizontal="left" vertical="top" wrapText="1"/>
    </xf>
    <xf numFmtId="0" fontId="0" fillId="0" borderId="1" xfId="0" applyNumberFormat="1" applyBorder="1" applyAlignment="1">
      <alignment horizontal="left" vertical="top" wrapText="1"/>
    </xf>
    <xf numFmtId="17" fontId="0" fillId="0" borderId="1" xfId="0" applyNumberFormat="1" applyBorder="1" applyAlignment="1">
      <alignment horizontal="left" vertical="top" wrapText="1"/>
    </xf>
    <xf numFmtId="0" fontId="8" fillId="3" borderId="1" xfId="0" applyFont="1" applyFill="1" applyBorder="1" applyAlignment="1">
      <alignment horizontal="left" vertical="center" wrapText="1"/>
    </xf>
    <xf numFmtId="0" fontId="8" fillId="3" borderId="9"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3" borderId="4" xfId="0" applyFont="1" applyFill="1" applyBorder="1" applyAlignment="1">
      <alignment horizontal="left" vertical="center" wrapText="1"/>
    </xf>
    <xf numFmtId="0" fontId="0" fillId="0" borderId="1" xfId="0" applyBorder="1" applyAlignment="1">
      <alignment horizontal="left" vertical="top" wrapText="1"/>
    </xf>
    <xf numFmtId="0" fontId="47" fillId="0" borderId="12" xfId="0" applyFont="1" applyFill="1" applyBorder="1" applyAlignment="1">
      <alignment horizontal="left" vertical="top" wrapText="1"/>
    </xf>
    <xf numFmtId="0" fontId="47" fillId="0" borderId="2" xfId="0" applyFont="1" applyFill="1" applyBorder="1" applyAlignment="1">
      <alignment horizontal="left" vertical="top" wrapText="1"/>
    </xf>
    <xf numFmtId="0" fontId="47" fillId="0" borderId="3" xfId="0" applyFont="1" applyFill="1" applyBorder="1" applyAlignment="1">
      <alignment horizontal="left" vertical="top" wrapText="1"/>
    </xf>
    <xf numFmtId="0" fontId="0" fillId="0" borderId="12" xfId="0" applyBorder="1" applyAlignment="1">
      <alignment horizontal="left" vertical="top" wrapText="1"/>
    </xf>
    <xf numFmtId="14" fontId="11" fillId="0" borderId="12" xfId="4" applyNumberFormat="1" applyFont="1" applyFill="1" applyBorder="1" applyAlignment="1">
      <alignment horizontal="left" vertical="center" wrapText="1"/>
    </xf>
    <xf numFmtId="14" fontId="11" fillId="0" borderId="2" xfId="4" applyNumberFormat="1" applyFont="1" applyFill="1" applyBorder="1" applyAlignment="1">
      <alignment horizontal="left" vertical="center" wrapText="1"/>
    </xf>
    <xf numFmtId="14" fontId="11" fillId="0" borderId="3" xfId="4" applyNumberFormat="1" applyFont="1" applyFill="1" applyBorder="1" applyAlignment="1">
      <alignment horizontal="left" vertical="center" wrapText="1"/>
    </xf>
    <xf numFmtId="0" fontId="11" fillId="0" borderId="1" xfId="4" applyFont="1" applyFill="1" applyBorder="1" applyAlignment="1">
      <alignment horizontal="left" vertical="top" wrapText="1"/>
    </xf>
    <xf numFmtId="0" fontId="25" fillId="0" borderId="1" xfId="4" applyFont="1" applyFill="1" applyBorder="1" applyAlignment="1">
      <alignment vertical="top" wrapText="1"/>
    </xf>
    <xf numFmtId="0" fontId="10" fillId="0" borderId="1" xfId="4" applyNumberFormat="1" applyFont="1" applyFill="1" applyBorder="1" applyAlignment="1">
      <alignment horizontal="center" vertical="center"/>
    </xf>
    <xf numFmtId="14" fontId="11" fillId="0" borderId="1" xfId="4" applyNumberFormat="1" applyFont="1" applyFill="1" applyBorder="1" applyAlignment="1">
      <alignment horizontal="left" vertical="center" wrapText="1"/>
    </xf>
    <xf numFmtId="0" fontId="11" fillId="0" borderId="12" xfId="4" applyFont="1" applyFill="1" applyBorder="1" applyAlignment="1">
      <alignment horizontal="left" vertical="top" wrapText="1"/>
    </xf>
    <xf numFmtId="0" fontId="11" fillId="0" borderId="2" xfId="4" applyFont="1" applyFill="1" applyBorder="1" applyAlignment="1">
      <alignment horizontal="left" vertical="top" wrapText="1"/>
    </xf>
    <xf numFmtId="0" fontId="11" fillId="0" borderId="3" xfId="4" applyFont="1" applyFill="1" applyBorder="1" applyAlignment="1">
      <alignment horizontal="left" vertical="top" wrapText="1"/>
    </xf>
    <xf numFmtId="3" fontId="25" fillId="0" borderId="12" xfId="4" applyNumberFormat="1" applyFont="1" applyFill="1" applyBorder="1" applyAlignment="1">
      <alignment vertical="top" wrapText="1"/>
    </xf>
    <xf numFmtId="3" fontId="25" fillId="0" borderId="2" xfId="4" applyNumberFormat="1" applyFont="1" applyFill="1" applyBorder="1" applyAlignment="1">
      <alignment vertical="top" wrapText="1"/>
    </xf>
    <xf numFmtId="3" fontId="25" fillId="0" borderId="3" xfId="4" applyNumberFormat="1" applyFont="1" applyFill="1" applyBorder="1" applyAlignment="1">
      <alignment vertical="top" wrapText="1"/>
    </xf>
    <xf numFmtId="0" fontId="13" fillId="0" borderId="12" xfId="4" applyFont="1" applyFill="1" applyBorder="1" applyAlignment="1">
      <alignment horizontal="left" vertical="center" wrapText="1"/>
    </xf>
    <xf numFmtId="0" fontId="13" fillId="0" borderId="2" xfId="4" applyFont="1" applyFill="1" applyBorder="1" applyAlignment="1">
      <alignment horizontal="left" vertical="center" wrapText="1"/>
    </xf>
    <xf numFmtId="0" fontId="13" fillId="0" borderId="3" xfId="4" applyFont="1" applyFill="1" applyBorder="1" applyAlignment="1">
      <alignment horizontal="left" vertical="center" wrapText="1"/>
    </xf>
    <xf numFmtId="0" fontId="10" fillId="0" borderId="12" xfId="4" applyNumberFormat="1" applyFont="1" applyFill="1" applyBorder="1" applyAlignment="1">
      <alignment horizontal="center" vertical="center"/>
    </xf>
    <xf numFmtId="0" fontId="10" fillId="0" borderId="2" xfId="4" applyNumberFormat="1" applyFont="1" applyFill="1" applyBorder="1" applyAlignment="1">
      <alignment horizontal="center" vertical="center"/>
    </xf>
    <xf numFmtId="0" fontId="10" fillId="0" borderId="3" xfId="4" applyNumberFormat="1" applyFont="1" applyFill="1" applyBorder="1" applyAlignment="1">
      <alignment horizontal="center" vertical="center"/>
    </xf>
    <xf numFmtId="14" fontId="25" fillId="0" borderId="12" xfId="4" applyNumberFormat="1" applyFont="1" applyFill="1" applyBorder="1" applyAlignment="1">
      <alignment horizontal="left" vertical="center" wrapText="1"/>
    </xf>
    <xf numFmtId="14" fontId="25" fillId="0" borderId="2" xfId="4" applyNumberFormat="1" applyFont="1" applyFill="1" applyBorder="1" applyAlignment="1">
      <alignment horizontal="left" vertical="center" wrapText="1"/>
    </xf>
    <xf numFmtId="14" fontId="25" fillId="0" borderId="3" xfId="4" applyNumberFormat="1" applyFont="1" applyFill="1" applyBorder="1" applyAlignment="1">
      <alignment horizontal="left" vertical="center" wrapText="1"/>
    </xf>
    <xf numFmtId="0" fontId="25" fillId="0" borderId="12" xfId="4" applyFont="1" applyFill="1" applyBorder="1" applyAlignment="1">
      <alignment horizontal="left" vertical="top" wrapText="1"/>
    </xf>
    <xf numFmtId="0" fontId="25" fillId="0" borderId="2" xfId="4" applyFont="1" applyFill="1" applyBorder="1" applyAlignment="1">
      <alignment horizontal="left" vertical="top" wrapText="1"/>
    </xf>
    <xf numFmtId="0" fontId="25" fillId="0" borderId="3" xfId="4" applyFont="1" applyFill="1" applyBorder="1" applyAlignment="1">
      <alignment horizontal="left" vertical="top" wrapText="1"/>
    </xf>
    <xf numFmtId="0" fontId="8" fillId="8" borderId="9" xfId="4" applyFont="1" applyFill="1" applyBorder="1" applyAlignment="1">
      <alignment vertical="center" wrapText="1"/>
    </xf>
    <xf numFmtId="0" fontId="8" fillId="8" borderId="8" xfId="4" applyFont="1" applyFill="1" applyBorder="1" applyAlignment="1">
      <alignment vertical="center" wrapText="1"/>
    </xf>
    <xf numFmtId="0" fontId="5" fillId="8" borderId="8" xfId="4" applyFill="1" applyBorder="1" applyAlignment="1">
      <alignment vertical="center" wrapText="1"/>
    </xf>
    <xf numFmtId="0" fontId="0" fillId="0" borderId="4" xfId="0" applyBorder="1" applyAlignment="1">
      <alignment vertical="center"/>
    </xf>
    <xf numFmtId="14" fontId="8" fillId="0" borderId="12" xfId="4" applyNumberFormat="1" applyFont="1" applyFill="1" applyBorder="1" applyAlignment="1">
      <alignment horizontal="center" vertical="center" wrapText="1"/>
    </xf>
    <xf numFmtId="0" fontId="5" fillId="0" borderId="2" xfId="4" applyBorder="1" applyAlignment="1">
      <alignment vertical="center" wrapText="1"/>
    </xf>
    <xf numFmtId="0" fontId="5" fillId="0" borderId="1" xfId="4" applyBorder="1" applyAlignment="1">
      <alignment horizontal="left" vertical="top" wrapText="1"/>
    </xf>
    <xf numFmtId="0" fontId="11" fillId="0" borderId="1" xfId="4" applyFont="1" applyFill="1" applyBorder="1" applyAlignment="1">
      <alignment vertical="top" wrapText="1"/>
    </xf>
    <xf numFmtId="0" fontId="10" fillId="0" borderId="1" xfId="4" applyFont="1" applyBorder="1" applyAlignment="1">
      <alignment vertical="top" wrapText="1"/>
    </xf>
    <xf numFmtId="0" fontId="11" fillId="0" borderId="1" xfId="4" applyFont="1" applyBorder="1" applyAlignment="1">
      <alignment vertical="top" wrapText="1"/>
    </xf>
    <xf numFmtId="0" fontId="13" fillId="0" borderId="1" xfId="4" applyFont="1" applyFill="1" applyBorder="1" applyAlignment="1">
      <alignment horizontal="left" vertical="center" wrapText="1"/>
    </xf>
    <xf numFmtId="0" fontId="5" fillId="0" borderId="1" xfId="4" applyBorder="1" applyAlignment="1">
      <alignment horizontal="left" vertical="center" wrapText="1"/>
    </xf>
    <xf numFmtId="14" fontId="10" fillId="0" borderId="1" xfId="4" applyNumberFormat="1" applyFont="1" applyFill="1" applyBorder="1" applyAlignment="1">
      <alignment horizontal="center" vertical="center" wrapText="1"/>
    </xf>
    <xf numFmtId="0" fontId="5" fillId="0" borderId="1" xfId="4" applyBorder="1" applyAlignment="1">
      <alignment horizontal="center" vertical="center" wrapText="1"/>
    </xf>
    <xf numFmtId="17" fontId="11" fillId="0" borderId="12" xfId="4" applyNumberFormat="1" applyFont="1" applyFill="1" applyBorder="1" applyAlignment="1">
      <alignment vertical="center" wrapText="1"/>
    </xf>
    <xf numFmtId="17" fontId="11" fillId="0" borderId="2" xfId="4" applyNumberFormat="1" applyFont="1" applyFill="1" applyBorder="1" applyAlignment="1">
      <alignment vertical="center" wrapText="1"/>
    </xf>
    <xf numFmtId="17" fontId="11" fillId="0" borderId="3" xfId="4" applyNumberFormat="1" applyFont="1" applyFill="1" applyBorder="1" applyAlignment="1">
      <alignment vertical="center" wrapText="1"/>
    </xf>
    <xf numFmtId="0" fontId="5" fillId="0" borderId="3" xfId="4" applyBorder="1" applyAlignment="1">
      <alignment vertical="center" wrapText="1"/>
    </xf>
    <xf numFmtId="0" fontId="10" fillId="0" borderId="1" xfId="4" applyNumberFormat="1" applyFont="1" applyFill="1" applyBorder="1" applyAlignment="1">
      <alignment horizontal="center" vertical="center" wrapText="1"/>
    </xf>
    <xf numFmtId="0" fontId="8" fillId="3" borderId="11" xfId="4" applyFont="1" applyFill="1" applyBorder="1" applyAlignment="1">
      <alignment horizontal="center" vertical="center" wrapText="1"/>
    </xf>
    <xf numFmtId="0" fontId="29" fillId="0" borderId="15" xfId="4" applyFont="1" applyBorder="1" applyAlignment="1">
      <alignment horizontal="center" vertical="center" wrapText="1"/>
    </xf>
    <xf numFmtId="0" fontId="8" fillId="3" borderId="12" xfId="4" applyFont="1" applyFill="1" applyBorder="1" applyAlignment="1">
      <alignment horizontal="left" vertical="center" wrapText="1"/>
    </xf>
    <xf numFmtId="0" fontId="5" fillId="0" borderId="2" xfId="4" applyBorder="1" applyAlignment="1">
      <alignment horizontal="left" vertical="center" wrapText="1"/>
    </xf>
    <xf numFmtId="0" fontId="13" fillId="0" borderId="2" xfId="4" applyFont="1" applyFill="1" applyBorder="1" applyAlignment="1">
      <alignment horizontal="center" vertical="center" wrapText="1"/>
    </xf>
    <xf numFmtId="0" fontId="13" fillId="0" borderId="3" xfId="4" applyFont="1" applyFill="1" applyBorder="1" applyAlignment="1">
      <alignment horizontal="center" vertical="center" wrapText="1"/>
    </xf>
    <xf numFmtId="0" fontId="10" fillId="0" borderId="2" xfId="4" applyNumberFormat="1" applyFont="1" applyFill="1" applyBorder="1" applyAlignment="1">
      <alignment horizontal="center" vertical="center" wrapText="1"/>
    </xf>
    <xf numFmtId="0" fontId="10" fillId="0" borderId="3" xfId="4" applyNumberFormat="1" applyFont="1" applyFill="1" applyBorder="1" applyAlignment="1">
      <alignment horizontal="center" vertical="center" wrapText="1"/>
    </xf>
    <xf numFmtId="14" fontId="8" fillId="0" borderId="2" xfId="4" applyNumberFormat="1" applyFont="1" applyFill="1" applyBorder="1" applyAlignment="1">
      <alignment horizontal="center" vertical="center" wrapText="1"/>
    </xf>
    <xf numFmtId="14" fontId="8" fillId="0" borderId="3" xfId="4" applyNumberFormat="1" applyFont="1" applyFill="1" applyBorder="1" applyAlignment="1">
      <alignment horizontal="center" vertical="center" wrapText="1"/>
    </xf>
    <xf numFmtId="14" fontId="8" fillId="8" borderId="8" xfId="4" applyNumberFormat="1" applyFont="1" applyFill="1" applyBorder="1" applyAlignment="1">
      <alignment horizontal="center" vertical="center"/>
    </xf>
    <xf numFmtId="0" fontId="29" fillId="8" borderId="8" xfId="4" applyFont="1" applyFill="1" applyBorder="1" applyAlignment="1">
      <alignment horizontal="center"/>
    </xf>
    <xf numFmtId="0" fontId="29" fillId="8" borderId="4" xfId="4" applyFont="1" applyFill="1" applyBorder="1" applyAlignment="1">
      <alignment horizontal="center"/>
    </xf>
    <xf numFmtId="0" fontId="8" fillId="3" borderId="2" xfId="4" applyFont="1" applyFill="1" applyBorder="1" applyAlignment="1">
      <alignment horizontal="left" vertical="center" wrapText="1"/>
    </xf>
    <xf numFmtId="0" fontId="8" fillId="8" borderId="12" xfId="4" applyFont="1" applyFill="1" applyBorder="1" applyAlignment="1">
      <alignment horizontal="center" vertical="center" wrapText="1"/>
    </xf>
    <xf numFmtId="0" fontId="8" fillId="8" borderId="3" xfId="4" applyFont="1" applyFill="1" applyBorder="1" applyAlignment="1">
      <alignment horizontal="center" vertical="center" wrapText="1"/>
    </xf>
    <xf numFmtId="0" fontId="10" fillId="8" borderId="12" xfId="4" applyFont="1" applyFill="1" applyBorder="1" applyAlignment="1">
      <alignment horizontal="center" vertical="center" wrapText="1"/>
    </xf>
    <xf numFmtId="0" fontId="5" fillId="8" borderId="2" xfId="4" applyFill="1" applyBorder="1" applyAlignment="1">
      <alignment horizontal="center" vertical="center" wrapText="1"/>
    </xf>
    <xf numFmtId="14" fontId="8" fillId="8" borderId="9" xfId="4" applyNumberFormat="1" applyFont="1" applyFill="1" applyBorder="1" applyAlignment="1">
      <alignment horizontal="center" vertical="center"/>
    </xf>
    <xf numFmtId="14" fontId="25" fillId="0" borderId="10" xfId="4" applyNumberFormat="1" applyFont="1" applyFill="1" applyBorder="1" applyAlignment="1">
      <alignment horizontal="left" vertical="center" wrapText="1"/>
    </xf>
    <xf numFmtId="14" fontId="25" fillId="0" borderId="7" xfId="4" applyNumberFormat="1" applyFont="1" applyFill="1" applyBorder="1" applyAlignment="1">
      <alignment horizontal="left" vertical="center" wrapText="1"/>
    </xf>
    <xf numFmtId="0" fontId="40" fillId="0" borderId="1" xfId="4" applyNumberFormat="1" applyFont="1" applyFill="1" applyBorder="1" applyAlignment="1">
      <alignment horizontal="center" vertical="center"/>
    </xf>
    <xf numFmtId="0" fontId="27" fillId="0" borderId="1" xfId="4" applyFont="1" applyBorder="1" applyAlignment="1">
      <alignment horizontal="center" vertical="center"/>
    </xf>
    <xf numFmtId="0" fontId="27" fillId="0" borderId="1" xfId="4" applyFont="1" applyFill="1" applyBorder="1" applyAlignment="1">
      <alignment horizontal="left" vertical="top"/>
    </xf>
    <xf numFmtId="0" fontId="27" fillId="0" borderId="1" xfId="4" applyFont="1" applyBorder="1" applyAlignment="1">
      <alignment horizontal="left" vertical="top"/>
    </xf>
    <xf numFmtId="0" fontId="24" fillId="0" borderId="1" xfId="4" applyFont="1" applyBorder="1" applyAlignment="1">
      <alignment vertical="top" wrapText="1"/>
    </xf>
    <xf numFmtId="0" fontId="26" fillId="0" borderId="1" xfId="4" applyFont="1" applyFill="1" applyBorder="1" applyAlignment="1">
      <alignment horizontal="left" vertical="center" wrapText="1"/>
    </xf>
    <xf numFmtId="0" fontId="27" fillId="0" borderId="1" xfId="4" applyFont="1" applyBorder="1" applyAlignment="1">
      <alignment horizontal="left" vertical="center" wrapText="1"/>
    </xf>
    <xf numFmtId="0" fontId="24" fillId="0" borderId="12" xfId="4" applyFont="1" applyFill="1" applyBorder="1" applyAlignment="1">
      <alignment horizontal="center" vertical="center" wrapText="1"/>
    </xf>
    <xf numFmtId="0" fontId="24" fillId="0" borderId="2" xfId="4" applyFont="1" applyFill="1" applyBorder="1" applyAlignment="1">
      <alignment horizontal="center" vertical="center" wrapText="1"/>
    </xf>
    <xf numFmtId="0" fontId="24" fillId="0" borderId="3" xfId="4" applyFont="1" applyBorder="1" applyAlignment="1">
      <alignment horizontal="center"/>
    </xf>
    <xf numFmtId="14" fontId="25" fillId="0" borderId="1" xfId="4" applyNumberFormat="1" applyFont="1" applyFill="1" applyBorder="1" applyAlignment="1">
      <alignment horizontal="left" vertical="center" wrapText="1"/>
    </xf>
    <xf numFmtId="0" fontId="27" fillId="0" borderId="1" xfId="4" applyFont="1" applyBorder="1" applyAlignment="1"/>
    <xf numFmtId="0" fontId="24" fillId="0" borderId="2" xfId="4" applyFont="1" applyBorder="1" applyAlignment="1">
      <alignment horizontal="center"/>
    </xf>
    <xf numFmtId="0" fontId="36" fillId="8" borderId="9" xfId="4" applyFont="1" applyFill="1" applyBorder="1" applyAlignment="1">
      <alignment horizontal="left" vertical="center" wrapText="1"/>
    </xf>
    <xf numFmtId="0" fontId="36" fillId="8" borderId="8" xfId="4" applyFont="1" applyFill="1" applyBorder="1" applyAlignment="1">
      <alignment horizontal="left" vertical="center" wrapText="1"/>
    </xf>
    <xf numFmtId="0" fontId="24" fillId="0" borderId="1" xfId="4" applyFont="1" applyFill="1" applyBorder="1" applyAlignment="1">
      <alignment vertical="top" wrapText="1"/>
    </xf>
    <xf numFmtId="0" fontId="27" fillId="0" borderId="1" xfId="4" applyFont="1" applyBorder="1" applyAlignment="1">
      <alignment vertical="top" wrapText="1"/>
    </xf>
    <xf numFmtId="0" fontId="27" fillId="0" borderId="12" xfId="4" applyFont="1" applyFill="1" applyBorder="1" applyAlignment="1">
      <alignment horizontal="left" vertical="top"/>
    </xf>
    <xf numFmtId="0" fontId="27" fillId="0" borderId="2" xfId="4" applyFont="1" applyFill="1" applyBorder="1" applyAlignment="1">
      <alignment horizontal="left" vertical="top"/>
    </xf>
    <xf numFmtId="0" fontId="27" fillId="0" borderId="3" xfId="4" applyFont="1" applyFill="1" applyBorder="1" applyAlignment="1">
      <alignment horizontal="left" vertical="top"/>
    </xf>
    <xf numFmtId="0" fontId="25" fillId="0" borderId="12" xfId="4" applyFont="1" applyFill="1" applyBorder="1" applyAlignment="1">
      <alignment vertical="top" wrapText="1"/>
    </xf>
    <xf numFmtId="0" fontId="25" fillId="0" borderId="2" xfId="4" applyFont="1" applyFill="1" applyBorder="1" applyAlignment="1">
      <alignment vertical="top" wrapText="1"/>
    </xf>
    <xf numFmtId="0" fontId="25" fillId="0" borderId="3" xfId="4" applyFont="1" applyFill="1" applyBorder="1" applyAlignment="1">
      <alignment vertical="top" wrapText="1"/>
    </xf>
    <xf numFmtId="0" fontId="26" fillId="0" borderId="12" xfId="4" applyFont="1" applyFill="1" applyBorder="1" applyAlignment="1">
      <alignment horizontal="left" vertical="center" wrapText="1"/>
    </xf>
    <xf numFmtId="0" fontId="26" fillId="0" borderId="2" xfId="4" applyFont="1" applyFill="1" applyBorder="1" applyAlignment="1">
      <alignment horizontal="left" vertical="center" wrapText="1"/>
    </xf>
    <xf numFmtId="0" fontId="26" fillId="0" borderId="3" xfId="4" applyFont="1" applyFill="1" applyBorder="1" applyAlignment="1">
      <alignment horizontal="left" vertical="center" wrapText="1"/>
    </xf>
    <xf numFmtId="0" fontId="27" fillId="0" borderId="12" xfId="4" applyFont="1" applyFill="1" applyBorder="1" applyAlignment="1">
      <alignment horizontal="left" vertical="center" wrapText="1"/>
    </xf>
    <xf numFmtId="0" fontId="27" fillId="0" borderId="2" xfId="4" applyFont="1" applyFill="1" applyBorder="1" applyAlignment="1">
      <alignment horizontal="left" vertical="center" wrapText="1"/>
    </xf>
    <xf numFmtId="0" fontId="27" fillId="0" borderId="3" xfId="4" applyFont="1" applyFill="1" applyBorder="1" applyAlignment="1">
      <alignment horizontal="left" vertical="center" wrapText="1"/>
    </xf>
    <xf numFmtId="0" fontId="36" fillId="3" borderId="12" xfId="4" applyFont="1" applyFill="1" applyBorder="1" applyAlignment="1">
      <alignment horizontal="center" vertical="center" wrapText="1"/>
    </xf>
    <xf numFmtId="0" fontId="36" fillId="3" borderId="3" xfId="4" applyFont="1" applyFill="1" applyBorder="1" applyAlignment="1">
      <alignment horizontal="center" vertical="center" wrapText="1"/>
    </xf>
    <xf numFmtId="0" fontId="36" fillId="8" borderId="12" xfId="4" applyFont="1" applyFill="1" applyBorder="1" applyAlignment="1">
      <alignment horizontal="left" vertical="center" wrapText="1"/>
    </xf>
    <xf numFmtId="0" fontId="27" fillId="8" borderId="2" xfId="4" applyFont="1" applyFill="1" applyBorder="1" applyAlignment="1">
      <alignment horizontal="left" vertical="center" wrapText="1"/>
    </xf>
    <xf numFmtId="0" fontId="27" fillId="0" borderId="2" xfId="4" applyFont="1" applyBorder="1" applyAlignment="1">
      <alignment horizontal="left" vertical="top"/>
    </xf>
    <xf numFmtId="0" fontId="27" fillId="0" borderId="3" xfId="4" applyFont="1" applyBorder="1" applyAlignment="1">
      <alignment horizontal="left" vertical="top"/>
    </xf>
    <xf numFmtId="0" fontId="27" fillId="0" borderId="2" xfId="4" applyFont="1" applyBorder="1" applyAlignment="1">
      <alignment vertical="top" wrapText="1"/>
    </xf>
    <xf numFmtId="0" fontId="27" fillId="0" borderId="3" xfId="4" applyFont="1" applyBorder="1" applyAlignment="1">
      <alignment vertical="top" wrapText="1"/>
    </xf>
    <xf numFmtId="0" fontId="26" fillId="0" borderId="2" xfId="4" applyFont="1" applyBorder="1" applyAlignment="1">
      <alignment horizontal="left" vertical="center" wrapText="1"/>
    </xf>
    <xf numFmtId="0" fontId="26" fillId="0" borderId="3" xfId="4" applyFont="1" applyBorder="1" applyAlignment="1">
      <alignment horizontal="left" vertical="center" wrapText="1"/>
    </xf>
    <xf numFmtId="0" fontId="36" fillId="8" borderId="12" xfId="4" applyFont="1" applyFill="1" applyBorder="1" applyAlignment="1">
      <alignment horizontal="center" vertical="center" wrapText="1"/>
    </xf>
    <xf numFmtId="0" fontId="36" fillId="8" borderId="2" xfId="4" applyFont="1" applyFill="1" applyBorder="1" applyAlignment="1">
      <alignment horizontal="center" vertical="center" wrapText="1"/>
    </xf>
    <xf numFmtId="0" fontId="36" fillId="8" borderId="3" xfId="4" applyFont="1" applyFill="1" applyBorder="1" applyAlignment="1">
      <alignment horizontal="center" vertical="center" wrapText="1"/>
    </xf>
    <xf numFmtId="0" fontId="24" fillId="3" borderId="12" xfId="4" applyFont="1" applyFill="1" applyBorder="1" applyAlignment="1">
      <alignment horizontal="center" vertical="center" wrapText="1"/>
    </xf>
    <xf numFmtId="0" fontId="27" fillId="0" borderId="2" xfId="4" applyFont="1" applyBorder="1" applyAlignment="1">
      <alignment horizontal="center" vertical="center" wrapText="1"/>
    </xf>
    <xf numFmtId="14" fontId="36" fillId="8" borderId="9" xfId="4" applyNumberFormat="1" applyFont="1" applyFill="1" applyBorder="1" applyAlignment="1">
      <alignment horizontal="center" vertical="center"/>
    </xf>
    <xf numFmtId="0" fontId="27" fillId="8" borderId="8" xfId="4" applyFont="1" applyFill="1" applyBorder="1"/>
  </cellXfs>
  <cellStyles count="9">
    <cellStyle name="Hyperlink 2" xfId="3"/>
    <cellStyle name="Normal" xfId="0" builtinId="0"/>
    <cellStyle name="Normal 2" xfId="1"/>
    <cellStyle name="Normal 3" xfId="4"/>
    <cellStyle name="Percent" xfId="2" builtinId="5"/>
    <cellStyle name="Percent 2" xfId="5"/>
    <cellStyle name="Percent 2 2" xfId="6"/>
    <cellStyle name="Percent 2 2 2" xfId="7"/>
    <cellStyle name="Percent 2 2 2 2" xfId="8"/>
  </cellStyles>
  <dxfs count="224">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s>
  <tableStyles count="0" defaultTableStyle="TableStyleMedium9" defaultPivotStyle="PivotStyleLight16"/>
  <colors>
    <mruColors>
      <color rgb="FF9966FF"/>
      <color rgb="FFCCCCFF"/>
      <color rgb="FF9999FF"/>
      <color rgb="FF6699FF"/>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893559665645008E-2"/>
          <c:y val="3.9312739029965911E-2"/>
          <c:w val="0.93221288066871"/>
          <c:h val="0.95085907621260246"/>
        </c:manualLayout>
      </c:layout>
      <c:lineChart>
        <c:grouping val="standard"/>
        <c:ser>
          <c:idx val="0"/>
          <c:order val="0"/>
          <c:tx>
            <c:strRef>
              <c:f>GJNH!$E$60</c:f>
              <c:strCache>
                <c:ptCount val="1"/>
                <c:pt idx="0">
                  <c:v>Actual</c:v>
                </c:pt>
              </c:strCache>
            </c:strRef>
          </c:tx>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GJNH!$F$60:$AO$60</c:f>
              <c:numCache>
                <c:formatCode>0.00%</c:formatCode>
                <c:ptCount val="36"/>
                <c:pt idx="0">
                  <c:v>4.2500000000000003E-2</c:v>
                </c:pt>
                <c:pt idx="1">
                  <c:v>3.95E-2</c:v>
                </c:pt>
                <c:pt idx="2">
                  <c:v>4.4600000000000001E-2</c:v>
                </c:pt>
                <c:pt idx="3" formatCode="0.0%">
                  <c:v>4.1300000000000003E-2</c:v>
                </c:pt>
                <c:pt idx="4" formatCode="0.0%">
                  <c:v>4.3299999999999998E-2</c:v>
                </c:pt>
                <c:pt idx="5" formatCode="0.0%">
                  <c:v>5.0900000000000001E-2</c:v>
                </c:pt>
                <c:pt idx="6" formatCode="0.0%">
                  <c:v>4.2799999999999998E-2</c:v>
                </c:pt>
                <c:pt idx="7" formatCode="0.0%">
                  <c:v>5.33E-2</c:v>
                </c:pt>
                <c:pt idx="8" formatCode="0.0%">
                  <c:v>4.6600000000000003E-2</c:v>
                </c:pt>
                <c:pt idx="9" formatCode="0.0%">
                  <c:v>5.3100000000000001E-2</c:v>
                </c:pt>
                <c:pt idx="10" formatCode="0.0%">
                  <c:v>4.3799999999999999E-2</c:v>
                </c:pt>
                <c:pt idx="11" formatCode="0.0%">
                  <c:v>4.2999999999999997E-2</c:v>
                </c:pt>
                <c:pt idx="12">
                  <c:v>4.0300000000000002E-2</c:v>
                </c:pt>
                <c:pt idx="13">
                  <c:v>5.3699999999999998E-2</c:v>
                </c:pt>
                <c:pt idx="14">
                  <c:v>4.9799999999999997E-2</c:v>
                </c:pt>
                <c:pt idx="15">
                  <c:v>4.82E-2</c:v>
                </c:pt>
                <c:pt idx="16">
                  <c:v>4.9000000000000002E-2</c:v>
                </c:pt>
                <c:pt idx="17">
                  <c:v>4.3499999999999997E-2</c:v>
                </c:pt>
                <c:pt idx="18">
                  <c:v>5.0200000000000002E-2</c:v>
                </c:pt>
                <c:pt idx="19">
                  <c:v>5.3199999999999997E-2</c:v>
                </c:pt>
                <c:pt idx="20">
                  <c:v>5.5100000000000003E-2</c:v>
                </c:pt>
                <c:pt idx="21">
                  <c:v>5.4800000000000001E-2</c:v>
                </c:pt>
                <c:pt idx="22">
                  <c:v>4.7800000000000002E-2</c:v>
                </c:pt>
                <c:pt idx="23">
                  <c:v>5.4899999999999997E-2</c:v>
                </c:pt>
                <c:pt idx="24">
                  <c:v>4.7800000000000002E-2</c:v>
                </c:pt>
              </c:numCache>
            </c:numRef>
          </c:val>
        </c:ser>
        <c:ser>
          <c:idx val="1"/>
          <c:order val="1"/>
          <c:tx>
            <c:strRef>
              <c:f>GJNH!$E$61</c:f>
              <c:strCache>
                <c:ptCount val="1"/>
                <c:pt idx="0">
                  <c:v>Target</c:v>
                </c:pt>
              </c:strCache>
            </c:strRef>
          </c:tx>
          <c:spPr>
            <a:ln>
              <a:solidFill>
                <a:srgbClr val="00B050"/>
              </a:solidFill>
            </a:ln>
          </c:spPr>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GJNH!$F$61:$AO$61</c:f>
              <c:numCache>
                <c:formatCode>0.0%</c:formatCode>
                <c:ptCount val="36"/>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numCache>
            </c:numRef>
          </c:val>
        </c:ser>
        <c:marker val="1"/>
        <c:axId val="98738944"/>
        <c:axId val="98740480"/>
      </c:lineChart>
      <c:dateAx>
        <c:axId val="98738944"/>
        <c:scaling>
          <c:orientation val="minMax"/>
        </c:scaling>
        <c:delete val="1"/>
        <c:axPos val="b"/>
        <c:numFmt formatCode="mmm\-yy" sourceLinked="1"/>
        <c:tickLblPos val="none"/>
        <c:crossAx val="98740480"/>
        <c:crosses val="autoZero"/>
        <c:auto val="1"/>
        <c:lblOffset val="100"/>
      </c:dateAx>
      <c:valAx>
        <c:axId val="98740480"/>
        <c:scaling>
          <c:orientation val="minMax"/>
          <c:max val="6.8000000000000019E-2"/>
          <c:min val="3.2000000000000042E-2"/>
        </c:scaling>
        <c:delete val="1"/>
        <c:axPos val="l"/>
        <c:numFmt formatCode="0.00%" sourceLinked="1"/>
        <c:tickLblPos val="none"/>
        <c:crossAx val="9873894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GJNH!$E$98</c:f>
              <c:strCache>
                <c:ptCount val="1"/>
                <c:pt idx="0">
                  <c:v>Actual</c:v>
                </c:pt>
              </c:strCache>
            </c:strRef>
          </c:tx>
          <c:marker>
            <c:symbol val="none"/>
          </c:marker>
          <c:cat>
            <c:numRef>
              <c:f>(GJNH!$H$2,GJNH!$K$2,GJNH!$N$2,GJNH!$Q$2,GJNH!$T$2,GJNH!$W$2,GJNH!$Z$2,GJNH!$AC$2,GJNH!$AF$2,GJNH!$AI$2,GJNH!$AL$2,GJNH!$AO$2)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(GJNH!$H$98,GJNH!$K$98,GJNH!$N$98,GJNH!$Q$98,GJNH!$T$98,GJNH!$W$98,GJNH!$Z$98,GJNH!$AC$98)</c:f>
              <c:numCache>
                <c:formatCode>0%</c:formatCode>
                <c:ptCount val="8"/>
                <c:pt idx="0">
                  <c:v>0.98</c:v>
                </c:pt>
                <c:pt idx="1">
                  <c:v>0.99</c:v>
                </c:pt>
                <c:pt idx="2">
                  <c:v>0.98</c:v>
                </c:pt>
                <c:pt idx="3">
                  <c:v>0.99</c:v>
                </c:pt>
                <c:pt idx="4">
                  <c:v>0.98</c:v>
                </c:pt>
                <c:pt idx="5">
                  <c:v>0.98</c:v>
                </c:pt>
                <c:pt idx="6">
                  <c:v>0.98</c:v>
                </c:pt>
                <c:pt idx="7">
                  <c:v>0.98</c:v>
                </c:pt>
              </c:numCache>
            </c:numRef>
          </c:val>
        </c:ser>
        <c:ser>
          <c:idx val="1"/>
          <c:order val="1"/>
          <c:tx>
            <c:strRef>
              <c:f>GJNH!$E$99</c:f>
              <c:strCache>
                <c:ptCount val="1"/>
                <c:pt idx="0">
                  <c:v>Green thresh</c:v>
                </c:pt>
              </c:strCache>
            </c:strRef>
          </c:tx>
          <c:spPr>
            <a:ln>
              <a:solidFill>
                <a:srgbClr val="00B050"/>
              </a:solidFill>
            </a:ln>
          </c:spPr>
          <c:marker>
            <c:symbol val="none"/>
          </c:marker>
          <c:cat>
            <c:numRef>
              <c:f>(GJNH!$H$2,GJNH!$K$2,GJNH!$N$2,GJNH!$Q$2,GJNH!$T$2,GJNH!$W$2,GJNH!$Z$2,GJNH!$AC$2,GJNH!$AF$2,GJNH!$AI$2,GJNH!$AL$2,GJNH!$AO$2)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(GJNH!$H$99,GJNH!$K$99,GJNH!$N$99,GJNH!$Q$99,GJNH!$T$99,GJNH!$W$99,GJNH!$Z$99,GJNH!$AC$99,GJNH!$AF$99,GJNH!$AI$99,GJNH!$AL$99,GJNH!$AO$99)</c:f>
              <c:numCache>
                <c:formatCode>0%</c:formatCode>
                <c:ptCount val="12"/>
                <c:pt idx="0">
                  <c:v>0.95</c:v>
                </c:pt>
                <c:pt idx="1">
                  <c:v>0.95</c:v>
                </c:pt>
                <c:pt idx="2">
                  <c:v>0.95</c:v>
                </c:pt>
                <c:pt idx="3">
                  <c:v>0.95</c:v>
                </c:pt>
                <c:pt idx="4">
                  <c:v>0.95</c:v>
                </c:pt>
                <c:pt idx="5">
                  <c:v>0.95</c:v>
                </c:pt>
                <c:pt idx="6">
                  <c:v>0.95</c:v>
                </c:pt>
                <c:pt idx="7">
                  <c:v>0.95</c:v>
                </c:pt>
                <c:pt idx="8">
                  <c:v>0.95</c:v>
                </c:pt>
                <c:pt idx="9">
                  <c:v>0.95</c:v>
                </c:pt>
                <c:pt idx="10">
                  <c:v>0.95</c:v>
                </c:pt>
                <c:pt idx="11">
                  <c:v>0.95</c:v>
                </c:pt>
              </c:numCache>
            </c:numRef>
          </c:val>
        </c:ser>
        <c:ser>
          <c:idx val="2"/>
          <c:order val="2"/>
          <c:tx>
            <c:strRef>
              <c:f>GJNH!$E$100</c:f>
              <c:strCache>
                <c:ptCount val="1"/>
                <c:pt idx="0">
                  <c:v>Red thresh</c:v>
                </c:pt>
              </c:strCache>
            </c:strRef>
          </c:tx>
          <c:spPr>
            <a:ln>
              <a:solidFill>
                <a:srgbClr val="FF0000"/>
              </a:solidFill>
            </a:ln>
          </c:spPr>
          <c:marker>
            <c:symbol val="none"/>
          </c:marker>
          <c:cat>
            <c:numRef>
              <c:f>(GJNH!$H$2,GJNH!$K$2,GJNH!$N$2,GJNH!$Q$2,GJNH!$T$2,GJNH!$W$2,GJNH!$Z$2,GJNH!$AC$2,GJNH!$AF$2,GJNH!$AI$2,GJNH!$AL$2,GJNH!$AO$2)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(GJNH!$H$100,GJNH!$K$100,GJNH!$N$100,GJNH!$Q$100,GJNH!$T$100,GJNH!$W$100,GJNH!$Z$100,GJNH!$AC$100,GJNH!$AF$100,GJNH!$AI$100,GJNH!$AL$100,GJNH!$AO$100)</c:f>
              <c:numCache>
                <c:formatCode>0%</c:formatCode>
                <c:ptCount val="12"/>
                <c:pt idx="0">
                  <c:v>0.92</c:v>
                </c:pt>
                <c:pt idx="1">
                  <c:v>0.92</c:v>
                </c:pt>
                <c:pt idx="2">
                  <c:v>0.92</c:v>
                </c:pt>
                <c:pt idx="3">
                  <c:v>0.92</c:v>
                </c:pt>
                <c:pt idx="4">
                  <c:v>0.92</c:v>
                </c:pt>
                <c:pt idx="5">
                  <c:v>0.92</c:v>
                </c:pt>
                <c:pt idx="6">
                  <c:v>0.92</c:v>
                </c:pt>
                <c:pt idx="7">
                  <c:v>0.92</c:v>
                </c:pt>
                <c:pt idx="8">
                  <c:v>0.92</c:v>
                </c:pt>
                <c:pt idx="9">
                  <c:v>0.92</c:v>
                </c:pt>
                <c:pt idx="10">
                  <c:v>0.92</c:v>
                </c:pt>
                <c:pt idx="11">
                  <c:v>0.92</c:v>
                </c:pt>
              </c:numCache>
            </c:numRef>
          </c:val>
        </c:ser>
        <c:marker val="1"/>
        <c:axId val="108239104"/>
        <c:axId val="108257280"/>
      </c:lineChart>
      <c:dateAx>
        <c:axId val="108239104"/>
        <c:scaling>
          <c:orientation val="minMax"/>
        </c:scaling>
        <c:delete val="1"/>
        <c:axPos val="b"/>
        <c:numFmt formatCode="mmm\-yy" sourceLinked="1"/>
        <c:tickLblPos val="none"/>
        <c:crossAx val="108257280"/>
        <c:crosses val="autoZero"/>
        <c:auto val="1"/>
        <c:lblOffset val="100"/>
      </c:dateAx>
      <c:valAx>
        <c:axId val="108257280"/>
        <c:scaling>
          <c:orientation val="minMax"/>
        </c:scaling>
        <c:delete val="1"/>
        <c:axPos val="l"/>
        <c:numFmt formatCode="0%" sourceLinked="1"/>
        <c:tickLblPos val="none"/>
        <c:crossAx val="10823910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'!$E$15</c:f>
              <c:strCache>
                <c:ptCount val="1"/>
                <c:pt idx="0">
                  <c:v>Actual</c:v>
                </c:pt>
              </c:strCache>
            </c:strRef>
          </c:tx>
          <c:marker>
            <c:symbol val="none"/>
          </c:marker>
          <c:cat>
            <c:numRef>
              <c:f>'GJ Research Institute '!$H$2:$AO$2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Research Institute '!$H$15:$AO$15</c:f>
              <c:numCache>
                <c:formatCode>0.0%</c:formatCode>
                <c:ptCount val="24"/>
              </c:numCache>
            </c:numRef>
          </c:val>
        </c:ser>
        <c:ser>
          <c:idx val="1"/>
          <c:order val="1"/>
          <c:tx>
            <c:strRef>
              <c:f>'GJ Research Institute '!$E$16</c:f>
              <c:strCache>
                <c:ptCount val="1"/>
              </c:strCache>
            </c:strRef>
          </c:tx>
          <c:spPr>
            <a:ln>
              <a:solidFill>
                <a:srgbClr val="00B050"/>
              </a:solidFill>
            </a:ln>
          </c:spPr>
          <c:marker>
            <c:symbol val="none"/>
          </c:marker>
          <c:cat>
            <c:numRef>
              <c:f>'GJ Research Institute '!$H$2:$AO$2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Research Institute '!$H$16:$AO$16</c:f>
              <c:numCache>
                <c:formatCode>"£"#,##0</c:formatCode>
                <c:ptCount val="24"/>
              </c:numCache>
            </c:numRef>
          </c:val>
        </c:ser>
        <c:ser>
          <c:idx val="2"/>
          <c:order val="2"/>
          <c:tx>
            <c:strRef>
              <c:f>'GJ Research Institute '!$E$17</c:f>
              <c:strCache>
                <c:ptCount val="1"/>
                <c:pt idx="0">
                  <c:v>Expected</c:v>
                </c:pt>
              </c:strCache>
            </c:strRef>
          </c:tx>
          <c:spPr>
            <a:ln>
              <a:solidFill>
                <a:srgbClr val="00B050"/>
              </a:solidFill>
            </a:ln>
          </c:spPr>
          <c:marker>
            <c:symbol val="none"/>
          </c:marker>
          <c:cat>
            <c:numRef>
              <c:f>'GJ Research Institute '!$H$2:$AO$2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Research Institute '!$H$17:$AO$17</c:f>
              <c:numCache>
                <c:formatCode>0.0%</c:formatCode>
                <c:ptCount val="24"/>
                <c:pt idx="1">
                  <c:v>0</c:v>
                </c:pt>
                <c:pt idx="14">
                  <c:v>0</c:v>
                </c:pt>
                <c:pt idx="17">
                  <c:v>0</c:v>
                </c:pt>
                <c:pt idx="20">
                  <c:v>0</c:v>
                </c:pt>
                <c:pt idx="23">
                  <c:v>0</c:v>
                </c:pt>
              </c:numCache>
            </c:numRef>
          </c:val>
        </c:ser>
        <c:ser>
          <c:idx val="3"/>
          <c:order val="3"/>
          <c:tx>
            <c:strRef>
              <c:f>'GJ Research Institute '!$E$18</c:f>
              <c:strCache>
                <c:ptCount val="1"/>
                <c:pt idx="0">
                  <c:v>Target line</c:v>
                </c:pt>
              </c:strCache>
            </c:strRef>
          </c:tx>
          <c:spPr>
            <a:ln>
              <a:solidFill>
                <a:srgbClr val="C00000"/>
              </a:solidFill>
            </a:ln>
          </c:spPr>
          <c:marker>
            <c:symbol val="none"/>
          </c:marker>
          <c:cat>
            <c:numRef>
              <c:f>'GJ Research Institute '!$H$2:$AO$2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Research Institute '!$H$18:$AO$18</c:f>
              <c:numCache>
                <c:formatCode>0.0%</c:formatCode>
                <c:ptCount val="24"/>
                <c:pt idx="1">
                  <c:v>-0.2</c:v>
                </c:pt>
                <c:pt idx="2">
                  <c:v>-0.2</c:v>
                </c:pt>
                <c:pt idx="14">
                  <c:v>-0.2</c:v>
                </c:pt>
                <c:pt idx="17">
                  <c:v>-0.2</c:v>
                </c:pt>
                <c:pt idx="20">
                  <c:v>-0.2</c:v>
                </c:pt>
                <c:pt idx="23">
                  <c:v>-0.2</c:v>
                </c:pt>
              </c:numCache>
            </c:numRef>
          </c:val>
        </c:ser>
        <c:marker val="1"/>
        <c:axId val="121562624"/>
        <c:axId val="121564160"/>
      </c:lineChart>
      <c:dateAx>
        <c:axId val="121562624"/>
        <c:scaling>
          <c:orientation val="minMax"/>
        </c:scaling>
        <c:delete val="1"/>
        <c:axPos val="b"/>
        <c:numFmt formatCode="mmm\-yy" sourceLinked="1"/>
        <c:tickLblPos val="none"/>
        <c:crossAx val="121564160"/>
        <c:crosses val="autoZero"/>
        <c:auto val="1"/>
        <c:lblOffset val="100"/>
      </c:dateAx>
      <c:valAx>
        <c:axId val="121564160"/>
        <c:scaling>
          <c:orientation val="minMax"/>
        </c:scaling>
        <c:delete val="1"/>
        <c:axPos val="l"/>
        <c:numFmt formatCode="0.0%" sourceLinked="1"/>
        <c:tickLblPos val="none"/>
        <c:crossAx val="121562624"/>
        <c:crosses val="autoZero"/>
        <c:crossBetween val="between"/>
      </c:valAx>
    </c:plotArea>
    <c:plotVisOnly val="1"/>
    <c:dispBlanksAs val="span"/>
  </c:chart>
  <c:printSettings>
    <c:headerFooter/>
    <c:pageMargins b="0.75000000000000733" l="0.70000000000000062" r="0.70000000000000062" t="0.75000000000000733" header="0.30000000000000032" footer="0.30000000000000032"/>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Innovation'!$E$5</c:f>
              <c:strCache>
                <c:ptCount val="1"/>
                <c:pt idx="0">
                  <c:v>Actual</c:v>
                </c:pt>
              </c:strCache>
            </c:strRef>
          </c:tx>
          <c:marker>
            <c:symbol val="none"/>
          </c:marker>
          <c:cat>
            <c:numRef>
              <c:f>'GJ Innovation'!$H$2:$AO$2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Innovation'!$H$5:$AO$5</c:f>
              <c:numCache>
                <c:formatCode>General</c:formatCode>
                <c:ptCount val="24"/>
                <c:pt idx="2">
                  <c:v>2</c:v>
                </c:pt>
                <c:pt idx="5">
                  <c:v>1</c:v>
                </c:pt>
                <c:pt idx="8">
                  <c:v>1</c:v>
                </c:pt>
                <c:pt idx="11">
                  <c:v>1</c:v>
                </c:pt>
              </c:numCache>
            </c:numRef>
          </c:val>
        </c:ser>
        <c:ser>
          <c:idx val="1"/>
          <c:order val="1"/>
          <c:tx>
            <c:strRef>
              <c:f>'GJ Innovation'!$E$6</c:f>
              <c:strCache>
                <c:ptCount val="1"/>
                <c:pt idx="0">
                  <c:v>Target</c:v>
                </c:pt>
              </c:strCache>
            </c:strRef>
          </c:tx>
          <c:spPr>
            <a:ln>
              <a:solidFill>
                <a:srgbClr val="00B050"/>
              </a:solidFill>
            </a:ln>
          </c:spPr>
          <c:marker>
            <c:symbol val="none"/>
          </c:marker>
          <c:cat>
            <c:numRef>
              <c:f>'GJ Innovation'!$H$2:$AO$2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Innovation'!$H$6:$AO$6</c:f>
              <c:numCache>
                <c:formatCode>General</c:formatCode>
                <c:ptCount val="24"/>
                <c:pt idx="2">
                  <c:v>2</c:v>
                </c:pt>
                <c:pt idx="5" formatCode="0">
                  <c:v>2</c:v>
                </c:pt>
                <c:pt idx="8" formatCode="0">
                  <c:v>2</c:v>
                </c:pt>
                <c:pt idx="11" formatCode="0">
                  <c:v>2</c:v>
                </c:pt>
                <c:pt idx="12" formatCode="0">
                  <c:v>2</c:v>
                </c:pt>
                <c:pt idx="13" formatCode="0">
                  <c:v>2</c:v>
                </c:pt>
                <c:pt idx="14" formatCode="0">
                  <c:v>2</c:v>
                </c:pt>
                <c:pt idx="15" formatCode="0">
                  <c:v>2</c:v>
                </c:pt>
                <c:pt idx="16" formatCode="0">
                  <c:v>2</c:v>
                </c:pt>
                <c:pt idx="17" formatCode="0">
                  <c:v>2</c:v>
                </c:pt>
                <c:pt idx="18" formatCode="0">
                  <c:v>2</c:v>
                </c:pt>
                <c:pt idx="19" formatCode="0">
                  <c:v>2</c:v>
                </c:pt>
                <c:pt idx="20" formatCode="0">
                  <c:v>2</c:v>
                </c:pt>
                <c:pt idx="21" formatCode="0">
                  <c:v>2</c:v>
                </c:pt>
                <c:pt idx="22" formatCode="0">
                  <c:v>2</c:v>
                </c:pt>
                <c:pt idx="23" formatCode="0">
                  <c:v>2</c:v>
                </c:pt>
              </c:numCache>
            </c:numRef>
          </c:val>
        </c:ser>
        <c:marker val="1"/>
        <c:axId val="132196608"/>
        <c:axId val="132202496"/>
      </c:lineChart>
      <c:dateAx>
        <c:axId val="132196608"/>
        <c:scaling>
          <c:orientation val="minMax"/>
        </c:scaling>
        <c:delete val="1"/>
        <c:axPos val="b"/>
        <c:numFmt formatCode="mmm\-yy" sourceLinked="1"/>
        <c:tickLblPos val="none"/>
        <c:crossAx val="132202496"/>
        <c:crosses val="autoZero"/>
        <c:auto val="1"/>
        <c:lblOffset val="100"/>
      </c:dateAx>
      <c:valAx>
        <c:axId val="132202496"/>
        <c:scaling>
          <c:orientation val="minMax"/>
          <c:max val="3"/>
          <c:min val="-1"/>
        </c:scaling>
        <c:delete val="1"/>
        <c:axPos val="l"/>
        <c:numFmt formatCode="General" sourceLinked="1"/>
        <c:tickLblPos val="none"/>
        <c:crossAx val="132196608"/>
        <c:crosses val="autoZero"/>
        <c:crossBetween val="between"/>
      </c:valAx>
    </c:plotArea>
    <c:plotVisOnly val="1"/>
    <c:dispBlanksAs val="span"/>
  </c:chart>
  <c:printSettings>
    <c:headerFooter/>
    <c:pageMargins b="0.75000000000000733" l="0.70000000000000062" r="0.70000000000000062" t="0.750000000000007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GJNH!$E$77</c:f>
              <c:strCache>
                <c:ptCount val="1"/>
                <c:pt idx="0">
                  <c:v>Actual</c:v>
                </c:pt>
              </c:strCache>
            </c:strRef>
          </c:tx>
          <c:marker>
            <c:symbol val="none"/>
          </c:marker>
          <c:cat>
            <c:numRef>
              <c:f>(GJNH!$I$2,GJNH!$M$2,GJNH!$Q$2,GJNH!$U$2,GJNH!$Y$2,GJNH!$AC$2,GJNH!$AG$2,GJNH!$AK$2,GJNH!$AO$2)</c:f>
              <c:numCache>
                <c:formatCode>mmm\-yy</c:formatCode>
                <c:ptCount val="9"/>
                <c:pt idx="0">
                  <c:v>42552</c:v>
                </c:pt>
                <c:pt idx="1">
                  <c:v>42675</c:v>
                </c:pt>
                <c:pt idx="2">
                  <c:v>42795</c:v>
                </c:pt>
                <c:pt idx="3">
                  <c:v>42917</c:v>
                </c:pt>
                <c:pt idx="4">
                  <c:v>43040</c:v>
                </c:pt>
                <c:pt idx="5">
                  <c:v>43160</c:v>
                </c:pt>
                <c:pt idx="6">
                  <c:v>43282</c:v>
                </c:pt>
                <c:pt idx="7">
                  <c:v>43405</c:v>
                </c:pt>
                <c:pt idx="8">
                  <c:v>43525</c:v>
                </c:pt>
              </c:numCache>
            </c:numRef>
          </c:cat>
          <c:val>
            <c:numRef>
              <c:f>(GJNH!$I$77,GJNH!$M$77,GJNH!$Q$77,GJNH!$U$77,GJNH!$Y$77,GJNH!$AC$77,GJNH!$AG$77,GJNH!$AK$77,GJNH!$AO$77)</c:f>
              <c:numCache>
                <c:formatCode>0.0%</c:formatCode>
                <c:ptCount val="9"/>
                <c:pt idx="0">
                  <c:v>0.3</c:v>
                </c:pt>
                <c:pt idx="1">
                  <c:v>0.58330000000000004</c:v>
                </c:pt>
                <c:pt idx="2">
                  <c:v>0.92600000000000005</c:v>
                </c:pt>
                <c:pt idx="3">
                  <c:v>0.25688</c:v>
                </c:pt>
                <c:pt idx="4">
                  <c:v>0.2475</c:v>
                </c:pt>
                <c:pt idx="5">
                  <c:v>0.89100000000000001</c:v>
                </c:pt>
              </c:numCache>
            </c:numRef>
          </c:val>
        </c:ser>
        <c:ser>
          <c:idx val="1"/>
          <c:order val="1"/>
          <c:tx>
            <c:strRef>
              <c:f>GJNH!$E$78</c:f>
              <c:strCache>
                <c:ptCount val="1"/>
                <c:pt idx="0">
                  <c:v>Target</c:v>
                </c:pt>
              </c:strCache>
            </c:strRef>
          </c:tx>
          <c:spPr>
            <a:ln>
              <a:solidFill>
                <a:srgbClr val="00B050"/>
              </a:solidFill>
            </a:ln>
          </c:spPr>
          <c:marker>
            <c:symbol val="none"/>
          </c:marker>
          <c:cat>
            <c:numRef>
              <c:f>(GJNH!$I$2,GJNH!$M$2,GJNH!$Q$2,GJNH!$U$2,GJNH!$Y$2,GJNH!$AC$2,GJNH!$AG$2,GJNH!$AK$2,GJNH!$AO$2)</c:f>
              <c:numCache>
                <c:formatCode>mmm\-yy</c:formatCode>
                <c:ptCount val="9"/>
                <c:pt idx="0">
                  <c:v>42552</c:v>
                </c:pt>
                <c:pt idx="1">
                  <c:v>42675</c:v>
                </c:pt>
                <c:pt idx="2">
                  <c:v>42795</c:v>
                </c:pt>
                <c:pt idx="3">
                  <c:v>42917</c:v>
                </c:pt>
                <c:pt idx="4">
                  <c:v>43040</c:v>
                </c:pt>
                <c:pt idx="5">
                  <c:v>43160</c:v>
                </c:pt>
                <c:pt idx="6">
                  <c:v>43282</c:v>
                </c:pt>
                <c:pt idx="7">
                  <c:v>43405</c:v>
                </c:pt>
                <c:pt idx="8">
                  <c:v>43525</c:v>
                </c:pt>
              </c:numCache>
            </c:numRef>
          </c:cat>
          <c:val>
            <c:numRef>
              <c:f>(GJNH!$I$78,GJNH!$M$78,GJNH!$Q$78,GJNH!$U$78,GJNH!$Y$78,GJNH!$AC$78,GJNH!$AG$78,GJNH!$AK$78,GJNH!$AO$78)</c:f>
              <c:numCache>
                <c:formatCode>0.0%</c:formatCode>
                <c:ptCount val="9"/>
                <c:pt idx="0">
                  <c:v>0.3</c:v>
                </c:pt>
                <c:pt idx="1">
                  <c:v>0.6</c:v>
                </c:pt>
                <c:pt idx="2">
                  <c:v>1</c:v>
                </c:pt>
                <c:pt idx="3">
                  <c:v>0.3</c:v>
                </c:pt>
                <c:pt idx="4">
                  <c:v>0.6</c:v>
                </c:pt>
                <c:pt idx="5">
                  <c:v>1</c:v>
                </c:pt>
                <c:pt idx="6">
                  <c:v>0.3</c:v>
                </c:pt>
                <c:pt idx="7">
                  <c:v>0.6</c:v>
                </c:pt>
                <c:pt idx="8">
                  <c:v>1</c:v>
                </c:pt>
              </c:numCache>
            </c:numRef>
          </c:val>
        </c:ser>
        <c:marker val="1"/>
        <c:axId val="108273024"/>
        <c:axId val="108278912"/>
      </c:lineChart>
      <c:dateAx>
        <c:axId val="108273024"/>
        <c:scaling>
          <c:orientation val="minMax"/>
        </c:scaling>
        <c:delete val="1"/>
        <c:axPos val="b"/>
        <c:numFmt formatCode="mmm\-yy" sourceLinked="1"/>
        <c:tickLblPos val="none"/>
        <c:crossAx val="108278912"/>
        <c:crosses val="autoZero"/>
        <c:auto val="1"/>
        <c:lblOffset val="100"/>
      </c:dateAx>
      <c:valAx>
        <c:axId val="108278912"/>
        <c:scaling>
          <c:orientation val="minMax"/>
        </c:scaling>
        <c:delete val="1"/>
        <c:axPos val="l"/>
        <c:numFmt formatCode="0.0%" sourceLinked="1"/>
        <c:tickLblPos val="none"/>
        <c:crossAx val="10827302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GJNH!$E$80</c:f>
              <c:strCache>
                <c:ptCount val="1"/>
                <c:pt idx="0">
                  <c:v>Actual</c:v>
                </c:pt>
              </c:strCache>
            </c:strRef>
          </c:tx>
          <c:marker>
            <c:symbol val="none"/>
          </c:marker>
          <c:cat>
            <c:numRef>
              <c:f>(GJNH!$I$2,GJNH!$M$2,GJNH!$Q$2,GJNH!$U$2,GJNH!$Y$2,GJNH!$AC$2,GJNH!$AG$2,GJNH!$AK$2,GJNH!$AO$2)</c:f>
              <c:numCache>
                <c:formatCode>mmm\-yy</c:formatCode>
                <c:ptCount val="9"/>
                <c:pt idx="0">
                  <c:v>42552</c:v>
                </c:pt>
                <c:pt idx="1">
                  <c:v>42675</c:v>
                </c:pt>
                <c:pt idx="2">
                  <c:v>42795</c:v>
                </c:pt>
                <c:pt idx="3">
                  <c:v>42917</c:v>
                </c:pt>
                <c:pt idx="4">
                  <c:v>43040</c:v>
                </c:pt>
                <c:pt idx="5">
                  <c:v>43160</c:v>
                </c:pt>
                <c:pt idx="6">
                  <c:v>43282</c:v>
                </c:pt>
                <c:pt idx="7">
                  <c:v>43405</c:v>
                </c:pt>
                <c:pt idx="8">
                  <c:v>43525</c:v>
                </c:pt>
              </c:numCache>
            </c:numRef>
          </c:cat>
          <c:val>
            <c:numRef>
              <c:f>(GJNH!$I$80,GJNH!$M$80,GJNH!$Q$80,GJNH!$U$80,GJNH!$Y$80,GJNH!$AC$80,GJNH!$AG$80,GJNH!$AK$80,GJNH!$AO$80)</c:f>
              <c:numCache>
                <c:formatCode>0.0%</c:formatCode>
                <c:ptCount val="9"/>
                <c:pt idx="0">
                  <c:v>0.08</c:v>
                </c:pt>
                <c:pt idx="1">
                  <c:v>0.36109999999999998</c:v>
                </c:pt>
                <c:pt idx="2">
                  <c:v>0.88</c:v>
                </c:pt>
                <c:pt idx="3">
                  <c:v>0.1376</c:v>
                </c:pt>
                <c:pt idx="4">
                  <c:v>0.2079</c:v>
                </c:pt>
                <c:pt idx="5">
                  <c:v>0.80800000000000005</c:v>
                </c:pt>
              </c:numCache>
            </c:numRef>
          </c:val>
        </c:ser>
        <c:ser>
          <c:idx val="1"/>
          <c:order val="1"/>
          <c:tx>
            <c:strRef>
              <c:f>GJNH!$E$81</c:f>
              <c:strCache>
                <c:ptCount val="1"/>
                <c:pt idx="0">
                  <c:v>Target</c:v>
                </c:pt>
              </c:strCache>
            </c:strRef>
          </c:tx>
          <c:spPr>
            <a:ln>
              <a:solidFill>
                <a:srgbClr val="00B050"/>
              </a:solidFill>
            </a:ln>
          </c:spPr>
          <c:marker>
            <c:symbol val="none"/>
          </c:marker>
          <c:cat>
            <c:numRef>
              <c:f>(GJNH!$I$2,GJNH!$M$2,GJNH!$Q$2,GJNH!$U$2,GJNH!$Y$2,GJNH!$AC$2,GJNH!$AG$2,GJNH!$AK$2,GJNH!$AO$2)</c:f>
              <c:numCache>
                <c:formatCode>mmm\-yy</c:formatCode>
                <c:ptCount val="9"/>
                <c:pt idx="0">
                  <c:v>42552</c:v>
                </c:pt>
                <c:pt idx="1">
                  <c:v>42675</c:v>
                </c:pt>
                <c:pt idx="2">
                  <c:v>42795</c:v>
                </c:pt>
                <c:pt idx="3">
                  <c:v>42917</c:v>
                </c:pt>
                <c:pt idx="4">
                  <c:v>43040</c:v>
                </c:pt>
                <c:pt idx="5">
                  <c:v>43160</c:v>
                </c:pt>
                <c:pt idx="6">
                  <c:v>43282</c:v>
                </c:pt>
                <c:pt idx="7">
                  <c:v>43405</c:v>
                </c:pt>
                <c:pt idx="8">
                  <c:v>43525</c:v>
                </c:pt>
              </c:numCache>
            </c:numRef>
          </c:cat>
          <c:val>
            <c:numRef>
              <c:f>(GJNH!$I$81,GJNH!$M$81,GJNH!$Q$81,GJNH!$U$81,GJNH!$Y$81,GJNH!$AC$81,GJNH!$AG$81,GJNH!$AK$81,GJNH!$AO$81)</c:f>
              <c:numCache>
                <c:formatCode>0.0%</c:formatCode>
                <c:ptCount val="9"/>
                <c:pt idx="0">
                  <c:v>0.3</c:v>
                </c:pt>
                <c:pt idx="1">
                  <c:v>0.6</c:v>
                </c:pt>
                <c:pt idx="2">
                  <c:v>1</c:v>
                </c:pt>
                <c:pt idx="3">
                  <c:v>0.3</c:v>
                </c:pt>
                <c:pt idx="4">
                  <c:v>0.6</c:v>
                </c:pt>
                <c:pt idx="5">
                  <c:v>1</c:v>
                </c:pt>
                <c:pt idx="6">
                  <c:v>0.3</c:v>
                </c:pt>
                <c:pt idx="7">
                  <c:v>0.6</c:v>
                </c:pt>
                <c:pt idx="8">
                  <c:v>1</c:v>
                </c:pt>
              </c:numCache>
            </c:numRef>
          </c:val>
        </c:ser>
        <c:marker val="1"/>
        <c:axId val="108327680"/>
        <c:axId val="108329216"/>
      </c:lineChart>
      <c:dateAx>
        <c:axId val="108327680"/>
        <c:scaling>
          <c:orientation val="minMax"/>
        </c:scaling>
        <c:delete val="1"/>
        <c:axPos val="b"/>
        <c:numFmt formatCode="mmm\-yy" sourceLinked="1"/>
        <c:tickLblPos val="none"/>
        <c:crossAx val="108329216"/>
        <c:crosses val="autoZero"/>
        <c:auto val="1"/>
        <c:lblOffset val="100"/>
      </c:dateAx>
      <c:valAx>
        <c:axId val="108329216"/>
        <c:scaling>
          <c:orientation val="minMax"/>
        </c:scaling>
        <c:delete val="1"/>
        <c:axPos val="l"/>
        <c:numFmt formatCode="0.0%" sourceLinked="1"/>
        <c:tickLblPos val="none"/>
        <c:crossAx val="10832768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GJNH!$E$83</c:f>
              <c:strCache>
                <c:ptCount val="1"/>
                <c:pt idx="0">
                  <c:v>Actual</c:v>
                </c:pt>
              </c:strCache>
            </c:strRef>
          </c:tx>
          <c:marker>
            <c:symbol val="none"/>
          </c:marker>
          <c:cat>
            <c:numRef>
              <c:f>(GJNH!$H$2,GJNH!$K$2,GJNH!$N$2,GJNH!$Q$2,GJNH!$T$2,GJNH!$W$2,GJNH!$Z$2,GJNH!$AC$2,GJNH!$AF$2,GJNH!$AI$2,GJNH!$AL$2,GJNH!$AO$2)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(GJNH!$H$83,GJNH!$K$83,GJNH!$N$83,GJNH!$Q$83,GJNH!$T$83,GJNH!$W$83,GJNH!$Z$83,GJNH!$AC$83,GJNH!$AF$83,GJNH!$AI$83,GJNH!$AL$83,GJNH!$AO$83)</c:f>
              <c:numCache>
                <c:formatCode>0.0%</c:formatCode>
                <c:ptCount val="12"/>
                <c:pt idx="0">
                  <c:v>1</c:v>
                </c:pt>
                <c:pt idx="1">
                  <c:v>1</c:v>
                </c:pt>
                <c:pt idx="2">
                  <c:v>1</c:v>
                </c:pt>
                <c:pt idx="3">
                  <c:v>1</c:v>
                </c:pt>
                <c:pt idx="4">
                  <c:v>1</c:v>
                </c:pt>
                <c:pt idx="5">
                  <c:v>1</c:v>
                </c:pt>
                <c:pt idx="6">
                  <c:v>1</c:v>
                </c:pt>
                <c:pt idx="7">
                  <c:v>1</c:v>
                </c:pt>
              </c:numCache>
            </c:numRef>
          </c:val>
        </c:ser>
        <c:ser>
          <c:idx val="1"/>
          <c:order val="1"/>
          <c:tx>
            <c:strRef>
              <c:f>GJNH!$E$84</c:f>
              <c:strCache>
                <c:ptCount val="1"/>
                <c:pt idx="0">
                  <c:v>Target</c:v>
                </c:pt>
              </c:strCache>
            </c:strRef>
          </c:tx>
          <c:spPr>
            <a:ln>
              <a:solidFill>
                <a:srgbClr val="00B050"/>
              </a:solidFill>
            </a:ln>
          </c:spPr>
          <c:marker>
            <c:symbol val="none"/>
          </c:marker>
          <c:cat>
            <c:numRef>
              <c:f>(GJNH!$H$2,GJNH!$K$2,GJNH!$N$2,GJNH!$Q$2,GJNH!$T$2,GJNH!$W$2,GJNH!$Z$2,GJNH!$AC$2,GJNH!$AF$2,GJNH!$AI$2,GJNH!$AL$2,GJNH!$AO$2)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(GJNH!$H$84,GJNH!$K$84,GJNH!$N$84,GJNH!$Q$84,GJNH!$T$84,GJNH!$W$84,GJNH!$Z$84,GJNH!$AC$84,GJNH!$AF$84,GJNH!$AI$84,GJNH!$AL$84,GJNH!$AO$84)</c:f>
              <c:numCache>
                <c:formatCode>0.0%</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ser>
        <c:marker val="1"/>
        <c:axId val="108361984"/>
        <c:axId val="108367872"/>
      </c:lineChart>
      <c:dateAx>
        <c:axId val="108361984"/>
        <c:scaling>
          <c:orientation val="minMax"/>
        </c:scaling>
        <c:delete val="1"/>
        <c:axPos val="b"/>
        <c:numFmt formatCode="mmm\-yy" sourceLinked="1"/>
        <c:tickLblPos val="none"/>
        <c:crossAx val="108367872"/>
        <c:crosses val="autoZero"/>
        <c:auto val="1"/>
        <c:lblOffset val="100"/>
      </c:dateAx>
      <c:valAx>
        <c:axId val="108367872"/>
        <c:scaling>
          <c:orientation val="minMax"/>
          <c:max val="1.5"/>
          <c:min val="0.5"/>
        </c:scaling>
        <c:delete val="1"/>
        <c:axPos val="l"/>
        <c:numFmt formatCode="0.0%" sourceLinked="1"/>
        <c:tickLblPos val="none"/>
        <c:crossAx val="10836198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GJNH!$E$40</c:f>
              <c:strCache>
                <c:ptCount val="1"/>
                <c:pt idx="0">
                  <c:v>Rate</c:v>
                </c:pt>
              </c:strCache>
            </c:strRef>
          </c:tx>
          <c:marker>
            <c:symbol val="none"/>
          </c:marker>
          <c:cat>
            <c:numRef>
              <c:f>(GJNH!$H$2,GJNH!$K$2,GJNH!$N$2,GJNH!$Q$2,GJNH!$T$2,GJNH!$W$2,GJNH!$Z$2,GJNH!$AC$2,GJNH!$AF$2,GJNH!$AI$2,GJNH!$AL$2,GJNH!$AO$2)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(GJNH!$H$40,GJNH!$K$40,GJNH!$N$40,GJNH!$Q$40,GJNH!$T$40,GJNH!$W$40,GJNH!$Z$40,GJNH!$AC$40,GJNH!$AF$40,GJNH!$AI$40,GJNH!$AL$40,GJNH!$AO$40)</c:f>
              <c:numCache>
                <c:formatCode>0.00</c:formatCode>
                <c:ptCount val="12"/>
                <c:pt idx="0">
                  <c:v>0.08</c:v>
                </c:pt>
                <c:pt idx="1">
                  <c:v>0.16</c:v>
                </c:pt>
                <c:pt idx="2">
                  <c:v>0.08</c:v>
                </c:pt>
                <c:pt idx="3">
                  <c:v>0.34</c:v>
                </c:pt>
                <c:pt idx="4">
                  <c:v>0.08</c:v>
                </c:pt>
                <c:pt idx="5">
                  <c:v>0.34</c:v>
                </c:pt>
                <c:pt idx="6">
                  <c:v>0.24</c:v>
                </c:pt>
                <c:pt idx="7">
                  <c:v>0.34</c:v>
                </c:pt>
              </c:numCache>
            </c:numRef>
          </c:val>
        </c:ser>
        <c:ser>
          <c:idx val="1"/>
          <c:order val="1"/>
          <c:tx>
            <c:strRef>
              <c:f>GJNH!$E$42</c:f>
              <c:strCache>
                <c:ptCount val="1"/>
                <c:pt idx="0">
                  <c:v>Green</c:v>
                </c:pt>
              </c:strCache>
            </c:strRef>
          </c:tx>
          <c:spPr>
            <a:ln>
              <a:solidFill>
                <a:srgbClr val="00B050"/>
              </a:solidFill>
            </a:ln>
          </c:spPr>
          <c:marker>
            <c:symbol val="none"/>
          </c:marker>
          <c:cat>
            <c:numRef>
              <c:f>(GJNH!$H$2,GJNH!$K$2,GJNH!$N$2,GJNH!$Q$2,GJNH!$T$2,GJNH!$W$2,GJNH!$Z$2,GJNH!$AC$2,GJNH!$AF$2,GJNH!$AI$2,GJNH!$AL$2,GJNH!$AO$2)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(GJNH!$H$42,GJNH!$K$42,GJNH!$N$42,GJNH!$Q$42,GJNH!$T$42,GJNH!$W$42,GJNH!$Z$42,GJNH!$AC$42,GJNH!$AF$42,GJNH!$AI$42,GJNH!$AL$42,GJNH!$AO$42)</c:f>
              <c:numCache>
                <c:formatCode>0.00</c:formatCode>
                <c:ptCount val="12"/>
                <c:pt idx="0">
                  <c:v>0.12</c:v>
                </c:pt>
                <c:pt idx="1">
                  <c:v>0.12</c:v>
                </c:pt>
                <c:pt idx="2">
                  <c:v>0.12</c:v>
                </c:pt>
                <c:pt idx="3">
                  <c:v>0.12</c:v>
                </c:pt>
                <c:pt idx="4">
                  <c:v>0.12</c:v>
                </c:pt>
                <c:pt idx="5">
                  <c:v>0.12</c:v>
                </c:pt>
                <c:pt idx="6">
                  <c:v>0.12</c:v>
                </c:pt>
                <c:pt idx="7">
                  <c:v>0.12</c:v>
                </c:pt>
                <c:pt idx="8">
                  <c:v>0.12</c:v>
                </c:pt>
                <c:pt idx="9">
                  <c:v>0.12</c:v>
                </c:pt>
                <c:pt idx="10">
                  <c:v>0.12</c:v>
                </c:pt>
                <c:pt idx="11">
                  <c:v>0.12</c:v>
                </c:pt>
              </c:numCache>
            </c:numRef>
          </c:val>
        </c:ser>
        <c:marker val="1"/>
        <c:axId val="108379520"/>
        <c:axId val="108401792"/>
      </c:lineChart>
      <c:dateAx>
        <c:axId val="108379520"/>
        <c:scaling>
          <c:orientation val="minMax"/>
        </c:scaling>
        <c:delete val="1"/>
        <c:axPos val="b"/>
        <c:numFmt formatCode="mmm\-yy" sourceLinked="1"/>
        <c:tickLblPos val="none"/>
        <c:crossAx val="108401792"/>
        <c:crosses val="autoZero"/>
        <c:auto val="1"/>
        <c:lblOffset val="100"/>
      </c:dateAx>
      <c:valAx>
        <c:axId val="108401792"/>
        <c:scaling>
          <c:orientation val="minMax"/>
        </c:scaling>
        <c:delete val="1"/>
        <c:axPos val="l"/>
        <c:numFmt formatCode="0.00" sourceLinked="1"/>
        <c:tickLblPos val="none"/>
        <c:crossAx val="10837952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GJNH!$E$44</c:f>
              <c:strCache>
                <c:ptCount val="1"/>
                <c:pt idx="0">
                  <c:v>Rate</c:v>
                </c:pt>
              </c:strCache>
            </c:strRef>
          </c:tx>
          <c:marker>
            <c:symbol val="none"/>
          </c:marker>
          <c:cat>
            <c:numRef>
              <c:f>(GJNH!$H$2,GJNH!$K$2,GJNH!$N$2,GJNH!$Q$2,GJNH!$T$2,GJNH!$W$2,GJNH!$Z$2,GJNH!$AC$2,GJNH!$AF$2,GJNH!$AI$2,GJNH!$AL$2,GJNH!$AO$2)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(GJNH!$H$44,GJNH!$K$44,GJNH!$N$44,GJNH!$Q$44,GJNH!$T$44,GJNH!$W$44,GJNH!$Z$44,GJNH!$AC$44,GJNH!$AF$44,GJNH!$AI$44,GJNH!$AL$44,GJNH!$AO$44)</c:f>
              <c:numCache>
                <c:formatCode>0.00</c:formatCode>
                <c:ptCount val="12"/>
                <c:pt idx="0">
                  <c:v>0</c:v>
                </c:pt>
                <c:pt idx="1">
                  <c:v>0</c:v>
                </c:pt>
                <c:pt idx="2">
                  <c:v>0</c:v>
                </c:pt>
                <c:pt idx="3">
                  <c:v>0.09</c:v>
                </c:pt>
                <c:pt idx="4">
                  <c:v>0</c:v>
                </c:pt>
                <c:pt idx="5">
                  <c:v>0</c:v>
                </c:pt>
                <c:pt idx="6">
                  <c:v>0</c:v>
                </c:pt>
                <c:pt idx="7">
                  <c:v>0.17</c:v>
                </c:pt>
              </c:numCache>
            </c:numRef>
          </c:val>
        </c:ser>
        <c:ser>
          <c:idx val="1"/>
          <c:order val="1"/>
          <c:tx>
            <c:strRef>
              <c:f>GJNH!$E$46</c:f>
              <c:strCache>
                <c:ptCount val="1"/>
                <c:pt idx="0">
                  <c:v>Green</c:v>
                </c:pt>
              </c:strCache>
            </c:strRef>
          </c:tx>
          <c:spPr>
            <a:ln>
              <a:solidFill>
                <a:srgbClr val="00B050"/>
              </a:solidFill>
            </a:ln>
          </c:spPr>
          <c:marker>
            <c:symbol val="none"/>
          </c:marker>
          <c:cat>
            <c:numRef>
              <c:f>(GJNH!$H$2,GJNH!$K$2,GJNH!$N$2,GJNH!$Q$2,GJNH!$T$2,GJNH!$W$2,GJNH!$Z$2,GJNH!$AC$2,GJNH!$AF$2,GJNH!$AI$2,GJNH!$AL$2,GJNH!$AO$2)</c:f>
              <c:numCache>
                <c:formatCode>mmm\-yy</c:formatCode>
                <c:ptCount val="12"/>
                <c:pt idx="0">
                  <c:v>42522</c:v>
                </c:pt>
                <c:pt idx="1">
                  <c:v>42614</c:v>
                </c:pt>
                <c:pt idx="2">
                  <c:v>42705</c:v>
                </c:pt>
                <c:pt idx="3">
                  <c:v>42795</c:v>
                </c:pt>
                <c:pt idx="4">
                  <c:v>42887</c:v>
                </c:pt>
                <c:pt idx="5">
                  <c:v>42979</c:v>
                </c:pt>
                <c:pt idx="6">
                  <c:v>43070</c:v>
                </c:pt>
                <c:pt idx="7">
                  <c:v>43160</c:v>
                </c:pt>
                <c:pt idx="8">
                  <c:v>43252</c:v>
                </c:pt>
                <c:pt idx="9">
                  <c:v>43344</c:v>
                </c:pt>
                <c:pt idx="10">
                  <c:v>43435</c:v>
                </c:pt>
                <c:pt idx="11">
                  <c:v>43525</c:v>
                </c:pt>
              </c:numCache>
            </c:numRef>
          </c:cat>
          <c:val>
            <c:numRef>
              <c:f>(GJNH!$H$46,GJNH!$K$46,GJNH!$N$46,GJNH!$Q$46,GJNH!$T$46,GJNH!$W$46,GJNH!$Z$46,GJNH!$AC$46,GJNH!$AF$46,GJNH!$AI$46,GJNH!$AL$46,GJNH!$AO$46)</c:f>
              <c:numCache>
                <c:formatCode>0.00</c:formatCode>
                <c:ptCount val="12"/>
                <c:pt idx="0">
                  <c:v>0.1</c:v>
                </c:pt>
                <c:pt idx="1">
                  <c:v>0.1</c:v>
                </c:pt>
                <c:pt idx="2">
                  <c:v>0.1</c:v>
                </c:pt>
                <c:pt idx="3">
                  <c:v>0.1</c:v>
                </c:pt>
                <c:pt idx="4">
                  <c:v>0.1</c:v>
                </c:pt>
                <c:pt idx="5">
                  <c:v>0.1</c:v>
                </c:pt>
                <c:pt idx="6">
                  <c:v>0.1</c:v>
                </c:pt>
                <c:pt idx="7">
                  <c:v>0.1</c:v>
                </c:pt>
                <c:pt idx="8">
                  <c:v>0.1</c:v>
                </c:pt>
                <c:pt idx="9">
                  <c:v>0.1</c:v>
                </c:pt>
                <c:pt idx="10">
                  <c:v>0.1</c:v>
                </c:pt>
                <c:pt idx="11">
                  <c:v>0.1</c:v>
                </c:pt>
              </c:numCache>
            </c:numRef>
          </c:val>
        </c:ser>
        <c:marker val="1"/>
        <c:axId val="108429696"/>
        <c:axId val="108431232"/>
      </c:lineChart>
      <c:dateAx>
        <c:axId val="108429696"/>
        <c:scaling>
          <c:orientation val="minMax"/>
        </c:scaling>
        <c:delete val="1"/>
        <c:axPos val="b"/>
        <c:numFmt formatCode="mmm\-yy" sourceLinked="1"/>
        <c:tickLblPos val="none"/>
        <c:crossAx val="108431232"/>
        <c:crosses val="autoZero"/>
        <c:auto val="1"/>
        <c:lblOffset val="100"/>
      </c:dateAx>
      <c:valAx>
        <c:axId val="108431232"/>
        <c:scaling>
          <c:orientation val="minMax"/>
          <c:max val="0.12000000000000002"/>
          <c:min val="-2.0000000000000011E-2"/>
        </c:scaling>
        <c:delete val="1"/>
        <c:axPos val="l"/>
        <c:numFmt formatCode="0.00" sourceLinked="1"/>
        <c:tickLblPos val="none"/>
        <c:crossAx val="10842969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9.2857118485195744E-3"/>
          <c:y val="0.11769552664325571"/>
          <c:w val="0.93190477977752317"/>
          <c:h val="0.88230447335674889"/>
        </c:manualLayout>
      </c:layout>
      <c:lineChart>
        <c:grouping val="standard"/>
        <c:ser>
          <c:idx val="0"/>
          <c:order val="0"/>
          <c:tx>
            <c:strRef>
              <c:f>GJNH!$E$10</c:f>
              <c:strCache>
                <c:ptCount val="1"/>
                <c:pt idx="0">
                  <c:v>Actual</c:v>
                </c:pt>
              </c:strCache>
            </c:strRef>
          </c:tx>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GJNH!$F$10:$AO$10</c:f>
              <c:numCache>
                <c:formatCode>0%</c:formatCode>
                <c:ptCount val="36"/>
                <c:pt idx="12">
                  <c:v>0.8</c:v>
                </c:pt>
                <c:pt idx="13">
                  <c:v>1</c:v>
                </c:pt>
                <c:pt idx="14">
                  <c:v>1</c:v>
                </c:pt>
                <c:pt idx="15">
                  <c:v>1</c:v>
                </c:pt>
                <c:pt idx="16">
                  <c:v>1</c:v>
                </c:pt>
                <c:pt idx="17">
                  <c:v>1</c:v>
                </c:pt>
                <c:pt idx="18">
                  <c:v>1</c:v>
                </c:pt>
                <c:pt idx="19">
                  <c:v>1</c:v>
                </c:pt>
                <c:pt idx="20">
                  <c:v>1</c:v>
                </c:pt>
                <c:pt idx="21">
                  <c:v>0.83299999999999996</c:v>
                </c:pt>
                <c:pt idx="22">
                  <c:v>0.25</c:v>
                </c:pt>
                <c:pt idx="23">
                  <c:v>1</c:v>
                </c:pt>
                <c:pt idx="24">
                  <c:v>0.6</c:v>
                </c:pt>
                <c:pt idx="25">
                  <c:v>1</c:v>
                </c:pt>
              </c:numCache>
            </c:numRef>
          </c:val>
        </c:ser>
        <c:ser>
          <c:idx val="1"/>
          <c:order val="1"/>
          <c:tx>
            <c:strRef>
              <c:f>GJNH!$E$11</c:f>
              <c:strCache>
                <c:ptCount val="1"/>
                <c:pt idx="0">
                  <c:v>Green Threshold</c:v>
                </c:pt>
              </c:strCache>
            </c:strRef>
          </c:tx>
          <c:spPr>
            <a:ln>
              <a:solidFill>
                <a:srgbClr val="00B050"/>
              </a:solidFill>
            </a:ln>
          </c:spPr>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GJNH!$F$11:$AO$11</c:f>
              <c:numCache>
                <c:formatCode>0%</c:formatCode>
                <c:ptCount val="36"/>
                <c:pt idx="0">
                  <c:v>0.75</c:v>
                </c:pt>
                <c:pt idx="1">
                  <c:v>0.75</c:v>
                </c:pt>
                <c:pt idx="2">
                  <c:v>0.75</c:v>
                </c:pt>
                <c:pt idx="3">
                  <c:v>0.75</c:v>
                </c:pt>
                <c:pt idx="4">
                  <c:v>0.75</c:v>
                </c:pt>
                <c:pt idx="5">
                  <c:v>0.75</c:v>
                </c:pt>
                <c:pt idx="6">
                  <c:v>0.75</c:v>
                </c:pt>
                <c:pt idx="7">
                  <c:v>0.75</c:v>
                </c:pt>
                <c:pt idx="8">
                  <c:v>0.75</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0.75</c:v>
                </c:pt>
                <c:pt idx="23">
                  <c:v>0.75</c:v>
                </c:pt>
                <c:pt idx="24">
                  <c:v>0.75</c:v>
                </c:pt>
                <c:pt idx="25">
                  <c:v>0.75</c:v>
                </c:pt>
                <c:pt idx="26">
                  <c:v>0.75</c:v>
                </c:pt>
                <c:pt idx="27">
                  <c:v>0.75</c:v>
                </c:pt>
                <c:pt idx="28">
                  <c:v>0.75</c:v>
                </c:pt>
                <c:pt idx="29">
                  <c:v>0.75</c:v>
                </c:pt>
                <c:pt idx="30">
                  <c:v>0.75</c:v>
                </c:pt>
                <c:pt idx="31">
                  <c:v>0.75</c:v>
                </c:pt>
                <c:pt idx="32">
                  <c:v>0.75</c:v>
                </c:pt>
                <c:pt idx="33">
                  <c:v>0.75</c:v>
                </c:pt>
                <c:pt idx="34">
                  <c:v>0.75</c:v>
                </c:pt>
                <c:pt idx="35">
                  <c:v>0.75</c:v>
                </c:pt>
              </c:numCache>
            </c:numRef>
          </c:val>
        </c:ser>
        <c:ser>
          <c:idx val="2"/>
          <c:order val="2"/>
          <c:tx>
            <c:strRef>
              <c:f>GJNH!$E$12</c:f>
              <c:strCache>
                <c:ptCount val="1"/>
                <c:pt idx="0">
                  <c:v>Red Threshold</c:v>
                </c:pt>
              </c:strCache>
            </c:strRef>
          </c:tx>
          <c:spPr>
            <a:ln>
              <a:solidFill>
                <a:srgbClr val="FF0000"/>
              </a:solidFill>
            </a:ln>
          </c:spPr>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GJNH!$F$12:$AO$12</c:f>
              <c:numCache>
                <c:formatCode>0%</c:formatCode>
                <c:ptCount val="36"/>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pt idx="28">
                  <c:v>0.6</c:v>
                </c:pt>
                <c:pt idx="29">
                  <c:v>0.6</c:v>
                </c:pt>
                <c:pt idx="30">
                  <c:v>0.6</c:v>
                </c:pt>
                <c:pt idx="31">
                  <c:v>0.6</c:v>
                </c:pt>
                <c:pt idx="32">
                  <c:v>0.6</c:v>
                </c:pt>
                <c:pt idx="33">
                  <c:v>0.6</c:v>
                </c:pt>
                <c:pt idx="34">
                  <c:v>0.6</c:v>
                </c:pt>
                <c:pt idx="35">
                  <c:v>0.6</c:v>
                </c:pt>
              </c:numCache>
            </c:numRef>
          </c:val>
        </c:ser>
        <c:marker val="1"/>
        <c:axId val="108461440"/>
        <c:axId val="108471424"/>
      </c:lineChart>
      <c:dateAx>
        <c:axId val="108461440"/>
        <c:scaling>
          <c:orientation val="minMax"/>
        </c:scaling>
        <c:delete val="1"/>
        <c:axPos val="b"/>
        <c:numFmt formatCode="mmm\-yy" sourceLinked="1"/>
        <c:tickLblPos val="none"/>
        <c:crossAx val="108471424"/>
        <c:crosses val="autoZero"/>
        <c:auto val="1"/>
        <c:lblOffset val="100"/>
      </c:dateAx>
      <c:valAx>
        <c:axId val="108471424"/>
        <c:scaling>
          <c:orientation val="minMax"/>
          <c:max val="1"/>
        </c:scaling>
        <c:delete val="1"/>
        <c:axPos val="l"/>
        <c:numFmt formatCode="0%" sourceLinked="1"/>
        <c:tickLblPos val="none"/>
        <c:crossAx val="10846144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GJNH!$E$92</c:f>
              <c:strCache>
                <c:ptCount val="1"/>
                <c:pt idx="0">
                  <c:v>Actual Variance</c:v>
                </c:pt>
              </c:strCache>
            </c:strRef>
          </c:tx>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GJNH!$F$92:$AO$92</c:f>
              <c:numCache>
                <c:formatCode>General</c:formatCode>
                <c:ptCount val="36"/>
                <c:pt idx="2" formatCode="0.0%">
                  <c:v>0.15698587127158556</c:v>
                </c:pt>
                <c:pt idx="3" formatCode="0.0%">
                  <c:v>0.30654420206659011</c:v>
                </c:pt>
                <c:pt idx="4" formatCode="0.0%">
                  <c:v>0.29055258467023171</c:v>
                </c:pt>
                <c:pt idx="5" formatCode="0.0%">
                  <c:v>0.39259796806966618</c:v>
                </c:pt>
                <c:pt idx="6" formatCode="0.0%">
                  <c:v>0.25903614457831325</c:v>
                </c:pt>
                <c:pt idx="7" formatCode="0.0%">
                  <c:v>0.1211453744493392</c:v>
                </c:pt>
                <c:pt idx="8" formatCode="0.0%">
                  <c:v>2.111893293812523E-2</c:v>
                </c:pt>
                <c:pt idx="9" formatCode="0.0%">
                  <c:v>3.9486356340288922E-2</c:v>
                </c:pt>
                <c:pt idx="11" formatCode="0.0%">
                  <c:v>-1.6194331983805668E-2</c:v>
                </c:pt>
                <c:pt idx="14" formatCode="0.0%">
                  <c:v>-0.19257773319959878</c:v>
                </c:pt>
                <c:pt idx="15" formatCode="0.0%">
                  <c:v>-0.12105263157894737</c:v>
                </c:pt>
                <c:pt idx="16" formatCode="0.0%">
                  <c:v>0.15288518738845924</c:v>
                </c:pt>
                <c:pt idx="17" formatCode="0.0%">
                  <c:v>7.730560578661845E-2</c:v>
                </c:pt>
                <c:pt idx="18" formatCode="0.0%">
                  <c:v>9.4605160281469897E-2</c:v>
                </c:pt>
                <c:pt idx="19" formatCode="0.0%">
                  <c:v>0.10003437607425232</c:v>
                </c:pt>
                <c:pt idx="20" formatCode="0.0%">
                  <c:v>2.7761370348493797E-2</c:v>
                </c:pt>
                <c:pt idx="21" formatCode="0.0%">
                  <c:v>7.9769736842105268E-2</c:v>
                </c:pt>
                <c:pt idx="22" formatCode="0.0%">
                  <c:v>4.1852402179296679E-2</c:v>
                </c:pt>
                <c:pt idx="23" formatCode="0.0%">
                  <c:v>9.3333333333333341E-3</c:v>
                </c:pt>
                <c:pt idx="24" formatCode="0.0%">
                  <c:v>0</c:v>
                </c:pt>
                <c:pt idx="25" formatCode="0.0%">
                  <c:v>-0.19714285714285715</c:v>
                </c:pt>
              </c:numCache>
            </c:numRef>
          </c:val>
        </c:ser>
        <c:ser>
          <c:idx val="1"/>
          <c:order val="1"/>
          <c:tx>
            <c:strRef>
              <c:f>GJNH!$E$95</c:f>
              <c:strCache>
                <c:ptCount val="1"/>
                <c:pt idx="0">
                  <c:v>Target variance</c:v>
                </c:pt>
              </c:strCache>
            </c:strRef>
          </c:tx>
          <c:spPr>
            <a:ln>
              <a:solidFill>
                <a:srgbClr val="00B050"/>
              </a:solidFill>
            </a:ln>
          </c:spPr>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GJNH!$F$95:$AO$95</c:f>
              <c:numCache>
                <c:formatCode>0.0%</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numCache>
            </c:numRef>
          </c:val>
        </c:ser>
        <c:marker val="1"/>
        <c:axId val="108503808"/>
        <c:axId val="108505344"/>
      </c:lineChart>
      <c:dateAx>
        <c:axId val="108503808"/>
        <c:scaling>
          <c:orientation val="minMax"/>
        </c:scaling>
        <c:delete val="1"/>
        <c:axPos val="b"/>
        <c:numFmt formatCode="mmm\-yy" sourceLinked="1"/>
        <c:tickLblPos val="none"/>
        <c:crossAx val="108505344"/>
        <c:crosses val="autoZero"/>
        <c:auto val="1"/>
        <c:lblOffset val="100"/>
      </c:dateAx>
      <c:valAx>
        <c:axId val="108505344"/>
        <c:scaling>
          <c:orientation val="minMax"/>
          <c:max val="0.5"/>
          <c:min val="-0.5"/>
        </c:scaling>
        <c:delete val="1"/>
        <c:axPos val="l"/>
        <c:numFmt formatCode="General" sourceLinked="1"/>
        <c:tickLblPos val="none"/>
        <c:crossAx val="10850380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GJNH!$E$88</c:f>
              <c:strCache>
                <c:ptCount val="1"/>
                <c:pt idx="0">
                  <c:v>YTD £ Actual</c:v>
                </c:pt>
              </c:strCache>
            </c:strRef>
          </c:tx>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GJNH!$F$88:$AO$88</c:f>
              <c:numCache>
                <c:formatCode>General</c:formatCode>
                <c:ptCount val="36"/>
                <c:pt idx="2" formatCode="&quot;£&quot;#,##0">
                  <c:v>1033000</c:v>
                </c:pt>
                <c:pt idx="3" formatCode="&quot;£&quot;#,##0">
                  <c:v>846000</c:v>
                </c:pt>
                <c:pt idx="4" formatCode="&quot;£&quot;#,##0">
                  <c:v>560000</c:v>
                </c:pt>
                <c:pt idx="5" formatCode="&quot;£&quot;#,##0">
                  <c:v>218000</c:v>
                </c:pt>
                <c:pt idx="6" formatCode="&quot;£&quot;#,##0">
                  <c:v>-11000</c:v>
                </c:pt>
                <c:pt idx="7" formatCode="&quot;£&quot;#,##0">
                  <c:v>-130000</c:v>
                </c:pt>
                <c:pt idx="8" formatCode="&quot;£&quot;#,##0">
                  <c:v>-164000</c:v>
                </c:pt>
                <c:pt idx="9" formatCode="&quot;£&quot;#,##0">
                  <c:v>-187000</c:v>
                </c:pt>
                <c:pt idx="11" formatCode="&quot;£&quot;#,##0">
                  <c:v>0</c:v>
                </c:pt>
                <c:pt idx="12" formatCode="&quot;£&quot;#,##0">
                  <c:v>1071000</c:v>
                </c:pt>
                <c:pt idx="13" formatCode="&quot;£&quot;#,##0">
                  <c:v>1024000</c:v>
                </c:pt>
                <c:pt idx="14" formatCode="&quot;£&quot;#,##0">
                  <c:v>932000</c:v>
                </c:pt>
                <c:pt idx="15" formatCode="&quot;£&quot;#,##0">
                  <c:v>832000</c:v>
                </c:pt>
                <c:pt idx="16" formatCode="&quot;£&quot;#,##0">
                  <c:v>480000</c:v>
                </c:pt>
                <c:pt idx="17" formatCode="&quot;£&quot;#,##0">
                  <c:v>170000</c:v>
                </c:pt>
                <c:pt idx="18" formatCode="&quot;£&quot;#,##0">
                  <c:v>158000</c:v>
                </c:pt>
                <c:pt idx="19" formatCode="&quot;£&quot;#,##0">
                  <c:v>-12000</c:v>
                </c:pt>
                <c:pt idx="20" formatCode="&quot;£&quot;#,##0">
                  <c:v>266000</c:v>
                </c:pt>
                <c:pt idx="21" formatCode="&quot;£&quot;#,##0">
                  <c:v>80000</c:v>
                </c:pt>
                <c:pt idx="22" formatCode="&quot;£&quot;#,##0">
                  <c:v>3000</c:v>
                </c:pt>
                <c:pt idx="23" formatCode="&quot;£&quot;#,##0">
                  <c:v>3000</c:v>
                </c:pt>
                <c:pt idx="24" formatCode="&quot;£&quot;#,##0;[Red]\-&quot;£&quot;#,##0">
                  <c:v>1250000</c:v>
                </c:pt>
                <c:pt idx="25" formatCode="&quot;£&quot;#,##0">
                  <c:v>1050000</c:v>
                </c:pt>
              </c:numCache>
            </c:numRef>
          </c:val>
        </c:ser>
        <c:ser>
          <c:idx val="1"/>
          <c:order val="1"/>
          <c:tx>
            <c:strRef>
              <c:f>GJNH!$E$90</c:f>
              <c:strCache>
                <c:ptCount val="1"/>
                <c:pt idx="0">
                  <c:v>Target variance</c:v>
                </c:pt>
              </c:strCache>
            </c:strRef>
          </c:tx>
          <c:spPr>
            <a:ln>
              <a:solidFill>
                <a:srgbClr val="00B050"/>
              </a:solidFill>
            </a:ln>
          </c:spPr>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GJNH!$F$90:$AO$90</c:f>
              <c:numCache>
                <c:formatCode>"£"#,##0</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numCache>
            </c:numRef>
          </c:val>
        </c:ser>
        <c:marker val="1"/>
        <c:axId val="108602880"/>
        <c:axId val="108604416"/>
      </c:lineChart>
      <c:dateAx>
        <c:axId val="108602880"/>
        <c:scaling>
          <c:orientation val="minMax"/>
        </c:scaling>
        <c:delete val="1"/>
        <c:axPos val="b"/>
        <c:numFmt formatCode="mmm\-yy" sourceLinked="1"/>
        <c:tickLblPos val="none"/>
        <c:crossAx val="108604416"/>
        <c:crosses val="autoZero"/>
        <c:auto val="1"/>
        <c:lblOffset val="100"/>
      </c:dateAx>
      <c:valAx>
        <c:axId val="108604416"/>
        <c:scaling>
          <c:orientation val="minMax"/>
        </c:scaling>
        <c:delete val="1"/>
        <c:axPos val="l"/>
        <c:numFmt formatCode="General" sourceLinked="1"/>
        <c:tickLblPos val="none"/>
        <c:crossAx val="10860288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2.4761904297677079E-2"/>
          <c:y val="0.11349207058443186"/>
          <c:w val="0.93190476318138804"/>
          <c:h val="0.77301585883114055"/>
        </c:manualLayout>
      </c:layout>
      <c:lineChart>
        <c:grouping val="standard"/>
        <c:ser>
          <c:idx val="0"/>
          <c:order val="0"/>
          <c:tx>
            <c:strRef>
              <c:f>GJNH!$E$23</c:f>
              <c:strCache>
                <c:ptCount val="1"/>
                <c:pt idx="0">
                  <c:v>Actual</c:v>
                </c:pt>
              </c:strCache>
            </c:strRef>
          </c:tx>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GJNH!$F$23:$AO$23</c:f>
              <c:numCache>
                <c:formatCode>0.0%</c:formatCode>
                <c:ptCount val="36"/>
                <c:pt idx="18">
                  <c:v>0</c:v>
                </c:pt>
                <c:pt idx="20">
                  <c:v>0</c:v>
                </c:pt>
                <c:pt idx="23">
                  <c:v>0.33</c:v>
                </c:pt>
              </c:numCache>
            </c:numRef>
          </c:val>
        </c:ser>
        <c:ser>
          <c:idx val="1"/>
          <c:order val="1"/>
          <c:tx>
            <c:strRef>
              <c:f>GJNH!$E$24</c:f>
              <c:strCache>
                <c:ptCount val="1"/>
                <c:pt idx="0">
                  <c:v>Target</c:v>
                </c:pt>
              </c:strCache>
            </c:strRef>
          </c:tx>
          <c:spPr>
            <a:ln>
              <a:solidFill>
                <a:srgbClr val="00B050"/>
              </a:solidFill>
            </a:ln>
          </c:spPr>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GJNH!$F$24:$AO$24</c:f>
              <c:numCache>
                <c:formatCode>0.0%</c:formatCode>
                <c:ptCount val="36"/>
                <c:pt idx="2">
                  <c:v>0.5</c:v>
                </c:pt>
                <c:pt idx="3">
                  <c:v>0.65</c:v>
                </c:pt>
                <c:pt idx="4">
                  <c:v>0.8</c:v>
                </c:pt>
                <c:pt idx="5">
                  <c:v>1</c:v>
                </c:pt>
                <c:pt idx="6">
                  <c:v>1</c:v>
                </c:pt>
                <c:pt idx="7">
                  <c:v>1</c:v>
                </c:pt>
                <c:pt idx="8">
                  <c:v>1</c:v>
                </c:pt>
                <c:pt idx="9">
                  <c:v>1</c:v>
                </c:pt>
                <c:pt idx="10">
                  <c:v>1</c:v>
                </c:pt>
                <c:pt idx="11">
                  <c:v>1</c:v>
                </c:pt>
                <c:pt idx="18">
                  <c:v>0.5</c:v>
                </c:pt>
                <c:pt idx="20">
                  <c:v>0.75</c:v>
                </c:pt>
                <c:pt idx="23">
                  <c:v>1</c:v>
                </c:pt>
                <c:pt idx="30">
                  <c:v>0.5</c:v>
                </c:pt>
                <c:pt idx="32">
                  <c:v>0.75</c:v>
                </c:pt>
                <c:pt idx="35">
                  <c:v>1</c:v>
                </c:pt>
              </c:numCache>
            </c:numRef>
          </c:val>
        </c:ser>
        <c:marker val="1"/>
        <c:axId val="108632704"/>
        <c:axId val="108532096"/>
      </c:lineChart>
      <c:dateAx>
        <c:axId val="108632704"/>
        <c:scaling>
          <c:orientation val="minMax"/>
        </c:scaling>
        <c:delete val="1"/>
        <c:axPos val="b"/>
        <c:numFmt formatCode="mmm\-yy" sourceLinked="1"/>
        <c:tickLblPos val="none"/>
        <c:crossAx val="108532096"/>
        <c:crosses val="autoZero"/>
        <c:auto val="1"/>
        <c:lblOffset val="100"/>
      </c:dateAx>
      <c:valAx>
        <c:axId val="108532096"/>
        <c:scaling>
          <c:orientation val="minMax"/>
        </c:scaling>
        <c:delete val="1"/>
        <c:axPos val="l"/>
        <c:numFmt formatCode="0.0%" sourceLinked="1"/>
        <c:tickLblPos val="none"/>
        <c:crossAx val="10863270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893559665645008E-2"/>
          <c:y val="2.9729717076094137E-2"/>
          <c:w val="0.93221288066871"/>
          <c:h val="0.93063066015578244"/>
        </c:manualLayout>
      </c:layout>
      <c:lineChart>
        <c:grouping val="standard"/>
        <c:ser>
          <c:idx val="0"/>
          <c:order val="0"/>
          <c:tx>
            <c:strRef>
              <c:f>GJNH!$E$103</c:f>
              <c:strCache>
                <c:ptCount val="1"/>
                <c:pt idx="0">
                  <c:v>Actual</c:v>
                </c:pt>
              </c:strCache>
            </c:strRef>
          </c:tx>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GJNH!$F$103:$AO$103</c:f>
              <c:numCache>
                <c:formatCode>0.0%</c:formatCode>
                <c:ptCount val="36"/>
                <c:pt idx="0">
                  <c:v>-7.0999999999999994E-2</c:v>
                </c:pt>
                <c:pt idx="1">
                  <c:v>-2.8000000000000001E-2</c:v>
                </c:pt>
                <c:pt idx="2">
                  <c:v>-7.0000000000000001E-3</c:v>
                </c:pt>
                <c:pt idx="3">
                  <c:v>3.0000000000000001E-3</c:v>
                </c:pt>
                <c:pt idx="4">
                  <c:v>0.02</c:v>
                </c:pt>
                <c:pt idx="5">
                  <c:v>1.0999999999999999E-2</c:v>
                </c:pt>
                <c:pt idx="6">
                  <c:v>8.9999999999999993E-3</c:v>
                </c:pt>
                <c:pt idx="7">
                  <c:v>1.2E-2</c:v>
                </c:pt>
                <c:pt idx="8">
                  <c:v>4.0000000000000001E-3</c:v>
                </c:pt>
                <c:pt idx="9">
                  <c:v>-3.9E-2</c:v>
                </c:pt>
                <c:pt idx="10">
                  <c:v>-5.0000000000000001E-3</c:v>
                </c:pt>
                <c:pt idx="11">
                  <c:v>-0.04</c:v>
                </c:pt>
                <c:pt idx="12">
                  <c:v>-0.11899999999999999</c:v>
                </c:pt>
                <c:pt idx="13">
                  <c:v>-6.3E-2</c:v>
                </c:pt>
                <c:pt idx="14">
                  <c:v>-7.0000000000000007E-2</c:v>
                </c:pt>
                <c:pt idx="15">
                  <c:v>-7.5999999999999998E-2</c:v>
                </c:pt>
                <c:pt idx="16">
                  <c:v>-9.6000000000000002E-2</c:v>
                </c:pt>
                <c:pt idx="17">
                  <c:v>-6.8000000000000005E-2</c:v>
                </c:pt>
                <c:pt idx="18">
                  <c:v>-5.3999999999999999E-2</c:v>
                </c:pt>
                <c:pt idx="19">
                  <c:v>-0.04</c:v>
                </c:pt>
                <c:pt idx="20">
                  <c:v>-4.4999999999999998E-2</c:v>
                </c:pt>
                <c:pt idx="21">
                  <c:v>-0.04</c:v>
                </c:pt>
                <c:pt idx="22">
                  <c:v>-4.9000000000000002E-2</c:v>
                </c:pt>
                <c:pt idx="23">
                  <c:v>-5.5E-2</c:v>
                </c:pt>
                <c:pt idx="24">
                  <c:v>-8.5000000000000006E-2</c:v>
                </c:pt>
                <c:pt idx="25">
                  <c:v>4.3999999999999997E-2</c:v>
                </c:pt>
              </c:numCache>
            </c:numRef>
          </c:val>
        </c:ser>
        <c:ser>
          <c:idx val="1"/>
          <c:order val="1"/>
          <c:tx>
            <c:strRef>
              <c:f>GJNH!$E$104</c:f>
              <c:strCache>
                <c:ptCount val="1"/>
                <c:pt idx="0">
                  <c:v>Green</c:v>
                </c:pt>
              </c:strCache>
            </c:strRef>
          </c:tx>
          <c:spPr>
            <a:ln>
              <a:solidFill>
                <a:srgbClr val="00B050"/>
              </a:solidFill>
            </a:ln>
          </c:spPr>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GJNH!$F$104:$AO$104</c:f>
              <c:numCache>
                <c:formatCode>0.0%</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numCache>
            </c:numRef>
          </c:val>
        </c:ser>
        <c:marker val="1"/>
        <c:axId val="98760960"/>
        <c:axId val="107511808"/>
      </c:lineChart>
      <c:dateAx>
        <c:axId val="98760960"/>
        <c:scaling>
          <c:orientation val="minMax"/>
        </c:scaling>
        <c:delete val="1"/>
        <c:axPos val="b"/>
        <c:numFmt formatCode="mmm\-yy" sourceLinked="1"/>
        <c:tickLblPos val="none"/>
        <c:crossAx val="107511808"/>
        <c:crosses val="autoZero"/>
        <c:auto val="1"/>
        <c:lblOffset val="100"/>
      </c:dateAx>
      <c:valAx>
        <c:axId val="107511808"/>
        <c:scaling>
          <c:orientation val="minMax"/>
          <c:max val="7.0000000000000021E-2"/>
          <c:min val="-0.12000000000000002"/>
        </c:scaling>
        <c:delete val="1"/>
        <c:axPos val="l"/>
        <c:numFmt formatCode="0.0%" sourceLinked="1"/>
        <c:tickLblPos val="none"/>
        <c:crossAx val="98760960"/>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GJNH!$E$26</c:f>
              <c:strCache>
                <c:ptCount val="1"/>
                <c:pt idx="0">
                  <c:v>Actual</c:v>
                </c:pt>
              </c:strCache>
            </c:strRef>
          </c:tx>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GJNH!$F$26:$AO$26</c:f>
              <c:numCache>
                <c:formatCode>0.0%</c:formatCode>
                <c:ptCount val="36"/>
                <c:pt idx="18">
                  <c:v>0</c:v>
                </c:pt>
                <c:pt idx="20">
                  <c:v>0</c:v>
                </c:pt>
                <c:pt idx="23">
                  <c:v>0.16</c:v>
                </c:pt>
              </c:numCache>
            </c:numRef>
          </c:val>
        </c:ser>
        <c:ser>
          <c:idx val="1"/>
          <c:order val="1"/>
          <c:tx>
            <c:strRef>
              <c:f>GJNH!$E$27</c:f>
              <c:strCache>
                <c:ptCount val="1"/>
                <c:pt idx="0">
                  <c:v>Target</c:v>
                </c:pt>
              </c:strCache>
            </c:strRef>
          </c:tx>
          <c:spPr>
            <a:ln>
              <a:solidFill>
                <a:srgbClr val="00B050"/>
              </a:solidFill>
            </a:ln>
          </c:spPr>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GJNH!$F$27:$AO$27</c:f>
              <c:numCache>
                <c:formatCode>0.0%</c:formatCode>
                <c:ptCount val="36"/>
                <c:pt idx="2">
                  <c:v>0.5</c:v>
                </c:pt>
                <c:pt idx="3">
                  <c:v>0.65</c:v>
                </c:pt>
                <c:pt idx="4">
                  <c:v>0.8</c:v>
                </c:pt>
                <c:pt idx="5">
                  <c:v>1</c:v>
                </c:pt>
                <c:pt idx="6">
                  <c:v>1</c:v>
                </c:pt>
                <c:pt idx="7">
                  <c:v>1</c:v>
                </c:pt>
                <c:pt idx="8">
                  <c:v>1</c:v>
                </c:pt>
                <c:pt idx="9">
                  <c:v>1</c:v>
                </c:pt>
                <c:pt idx="10">
                  <c:v>1</c:v>
                </c:pt>
                <c:pt idx="11">
                  <c:v>1</c:v>
                </c:pt>
                <c:pt idx="18">
                  <c:v>0.5</c:v>
                </c:pt>
                <c:pt idx="20">
                  <c:v>0.75</c:v>
                </c:pt>
                <c:pt idx="23">
                  <c:v>1</c:v>
                </c:pt>
                <c:pt idx="30">
                  <c:v>0.5</c:v>
                </c:pt>
                <c:pt idx="32">
                  <c:v>0.75</c:v>
                </c:pt>
                <c:pt idx="35">
                  <c:v>1</c:v>
                </c:pt>
              </c:numCache>
            </c:numRef>
          </c:val>
        </c:ser>
        <c:marker val="1"/>
        <c:axId val="108548480"/>
        <c:axId val="108550016"/>
      </c:lineChart>
      <c:dateAx>
        <c:axId val="108548480"/>
        <c:scaling>
          <c:orientation val="minMax"/>
        </c:scaling>
        <c:delete val="1"/>
        <c:axPos val="b"/>
        <c:numFmt formatCode="mmm\-yy" sourceLinked="1"/>
        <c:tickLblPos val="none"/>
        <c:crossAx val="108550016"/>
        <c:crosses val="autoZero"/>
        <c:auto val="1"/>
        <c:lblOffset val="100"/>
      </c:dateAx>
      <c:valAx>
        <c:axId val="108550016"/>
        <c:scaling>
          <c:orientation val="minMax"/>
        </c:scaling>
        <c:delete val="1"/>
        <c:axPos val="l"/>
        <c:numFmt formatCode="0.0%" sourceLinked="1"/>
        <c:tickLblPos val="none"/>
        <c:crossAx val="10854848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GJNH!$E$29</c:f>
              <c:strCache>
                <c:ptCount val="1"/>
                <c:pt idx="0">
                  <c:v>Actual</c:v>
                </c:pt>
              </c:strCache>
            </c:strRef>
          </c:tx>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GJNH!$F$29:$AO$29</c:f>
              <c:numCache>
                <c:formatCode>0.0%</c:formatCode>
                <c:ptCount val="36"/>
                <c:pt idx="2">
                  <c:v>0</c:v>
                </c:pt>
                <c:pt idx="3">
                  <c:v>0</c:v>
                </c:pt>
                <c:pt idx="4">
                  <c:v>0.23</c:v>
                </c:pt>
                <c:pt idx="6">
                  <c:v>0.38500000000000001</c:v>
                </c:pt>
                <c:pt idx="7">
                  <c:v>0.46200000000000002</c:v>
                </c:pt>
                <c:pt idx="8">
                  <c:v>0.46200000000000002</c:v>
                </c:pt>
                <c:pt idx="9">
                  <c:v>0.46200000000000002</c:v>
                </c:pt>
                <c:pt idx="10">
                  <c:v>0.53800000000000003</c:v>
                </c:pt>
                <c:pt idx="11">
                  <c:v>1</c:v>
                </c:pt>
                <c:pt idx="18">
                  <c:v>0</c:v>
                </c:pt>
                <c:pt idx="20">
                  <c:v>0</c:v>
                </c:pt>
                <c:pt idx="23">
                  <c:v>0.36</c:v>
                </c:pt>
              </c:numCache>
            </c:numRef>
          </c:val>
        </c:ser>
        <c:ser>
          <c:idx val="1"/>
          <c:order val="1"/>
          <c:tx>
            <c:strRef>
              <c:f>GJNH!$E$30</c:f>
              <c:strCache>
                <c:ptCount val="1"/>
                <c:pt idx="0">
                  <c:v>Target</c:v>
                </c:pt>
              </c:strCache>
            </c:strRef>
          </c:tx>
          <c:spPr>
            <a:ln>
              <a:solidFill>
                <a:srgbClr val="00B050"/>
              </a:solidFill>
            </a:ln>
          </c:spPr>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GJNH!$F$30:$AO$30</c:f>
              <c:numCache>
                <c:formatCode>0.0%</c:formatCode>
                <c:ptCount val="36"/>
                <c:pt idx="2">
                  <c:v>0.5</c:v>
                </c:pt>
                <c:pt idx="3">
                  <c:v>0.65</c:v>
                </c:pt>
                <c:pt idx="4">
                  <c:v>0.8</c:v>
                </c:pt>
                <c:pt idx="5">
                  <c:v>1</c:v>
                </c:pt>
                <c:pt idx="6">
                  <c:v>1</c:v>
                </c:pt>
                <c:pt idx="7">
                  <c:v>1</c:v>
                </c:pt>
                <c:pt idx="8">
                  <c:v>1</c:v>
                </c:pt>
                <c:pt idx="9">
                  <c:v>1</c:v>
                </c:pt>
                <c:pt idx="10">
                  <c:v>1</c:v>
                </c:pt>
                <c:pt idx="11">
                  <c:v>1</c:v>
                </c:pt>
                <c:pt idx="18">
                  <c:v>0.5</c:v>
                </c:pt>
                <c:pt idx="20">
                  <c:v>0.75</c:v>
                </c:pt>
                <c:pt idx="23">
                  <c:v>1</c:v>
                </c:pt>
                <c:pt idx="30">
                  <c:v>0.5</c:v>
                </c:pt>
                <c:pt idx="32">
                  <c:v>0.75</c:v>
                </c:pt>
                <c:pt idx="35">
                  <c:v>1</c:v>
                </c:pt>
              </c:numCache>
            </c:numRef>
          </c:val>
        </c:ser>
        <c:marker val="1"/>
        <c:axId val="108590592"/>
        <c:axId val="108592128"/>
      </c:lineChart>
      <c:dateAx>
        <c:axId val="108590592"/>
        <c:scaling>
          <c:orientation val="minMax"/>
        </c:scaling>
        <c:delete val="1"/>
        <c:axPos val="b"/>
        <c:numFmt formatCode="mmm\-yy" sourceLinked="1"/>
        <c:tickLblPos val="none"/>
        <c:crossAx val="108592128"/>
        <c:crosses val="autoZero"/>
        <c:auto val="1"/>
        <c:lblOffset val="100"/>
      </c:dateAx>
      <c:valAx>
        <c:axId val="108592128"/>
        <c:scaling>
          <c:orientation val="minMax"/>
        </c:scaling>
        <c:delete val="1"/>
        <c:axPos val="l"/>
        <c:numFmt formatCode="0.0%" sourceLinked="1"/>
        <c:tickLblPos val="none"/>
        <c:crossAx val="10859059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GJNH!$E$74</c:f>
              <c:strCache>
                <c:ptCount val="1"/>
                <c:pt idx="0">
                  <c:v>Actual</c:v>
                </c:pt>
              </c:strCache>
            </c:strRef>
          </c:tx>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GJNH!$F$74:$AO$74</c:f>
              <c:numCache>
                <c:formatCode>General</c:formatCode>
                <c:ptCount val="36"/>
                <c:pt idx="2" formatCode="0.0%">
                  <c:v>0.74170000000000003</c:v>
                </c:pt>
                <c:pt idx="5" formatCode="0%">
                  <c:v>0.71</c:v>
                </c:pt>
                <c:pt idx="8" formatCode="0%">
                  <c:v>0.67</c:v>
                </c:pt>
                <c:pt idx="11" formatCode="0%">
                  <c:v>0.84</c:v>
                </c:pt>
                <c:pt idx="12" formatCode="0%">
                  <c:v>0.81359999999999999</c:v>
                </c:pt>
                <c:pt idx="13" formatCode="0%">
                  <c:v>0.76300000000000001</c:v>
                </c:pt>
                <c:pt idx="14" formatCode="0%">
                  <c:v>0.76529999999999998</c:v>
                </c:pt>
                <c:pt idx="15" formatCode="0%">
                  <c:v>0.76</c:v>
                </c:pt>
                <c:pt idx="16" formatCode="0%">
                  <c:v>0.78</c:v>
                </c:pt>
                <c:pt idx="17" formatCode="0%">
                  <c:v>0.74</c:v>
                </c:pt>
                <c:pt idx="18" formatCode="0%">
                  <c:v>0.74</c:v>
                </c:pt>
                <c:pt idx="19" formatCode="0%">
                  <c:v>0.72</c:v>
                </c:pt>
                <c:pt idx="20" formatCode="0%">
                  <c:v>0.76</c:v>
                </c:pt>
                <c:pt idx="21" formatCode="0%">
                  <c:v>0.9</c:v>
                </c:pt>
                <c:pt idx="22" formatCode="0%">
                  <c:v>0</c:v>
                </c:pt>
                <c:pt idx="23" formatCode="0%">
                  <c:v>0</c:v>
                </c:pt>
                <c:pt idx="24" formatCode="0%">
                  <c:v>0</c:v>
                </c:pt>
                <c:pt idx="25" formatCode="0%">
                  <c:v>0</c:v>
                </c:pt>
              </c:numCache>
            </c:numRef>
          </c:val>
        </c:ser>
        <c:ser>
          <c:idx val="1"/>
          <c:order val="1"/>
          <c:tx>
            <c:strRef>
              <c:f>GJNH!$E$75</c:f>
              <c:strCache>
                <c:ptCount val="1"/>
                <c:pt idx="0">
                  <c:v>Target</c:v>
                </c:pt>
              </c:strCache>
            </c:strRef>
          </c:tx>
          <c:spPr>
            <a:ln>
              <a:solidFill>
                <a:srgbClr val="00B050"/>
              </a:solidFill>
            </a:ln>
          </c:spPr>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GJNH!$F$75:$AO$75</c:f>
              <c:numCache>
                <c:formatCode>0%</c:formatCode>
                <c:ptCount val="36"/>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9">
                  <c:v>0.8</c:v>
                </c:pt>
                <c:pt idx="20">
                  <c:v>0.8</c:v>
                </c:pt>
                <c:pt idx="21">
                  <c:v>0.8</c:v>
                </c:pt>
                <c:pt idx="22">
                  <c:v>0.8</c:v>
                </c:pt>
                <c:pt idx="23">
                  <c:v>0.8</c:v>
                </c:pt>
                <c:pt idx="24">
                  <c:v>0.8</c:v>
                </c:pt>
                <c:pt idx="25">
                  <c:v>0.8</c:v>
                </c:pt>
                <c:pt idx="26">
                  <c:v>0.8</c:v>
                </c:pt>
                <c:pt idx="27">
                  <c:v>0.8</c:v>
                </c:pt>
                <c:pt idx="28">
                  <c:v>0.8</c:v>
                </c:pt>
                <c:pt idx="29">
                  <c:v>0.8</c:v>
                </c:pt>
                <c:pt idx="30">
                  <c:v>0.8</c:v>
                </c:pt>
                <c:pt idx="31">
                  <c:v>0.8</c:v>
                </c:pt>
                <c:pt idx="32">
                  <c:v>0.8</c:v>
                </c:pt>
                <c:pt idx="33">
                  <c:v>0.8</c:v>
                </c:pt>
                <c:pt idx="34">
                  <c:v>0.8</c:v>
                </c:pt>
                <c:pt idx="35">
                  <c:v>0.8</c:v>
                </c:pt>
              </c:numCache>
            </c:numRef>
          </c:val>
        </c:ser>
        <c:marker val="1"/>
        <c:axId val="108685952"/>
        <c:axId val="108691840"/>
      </c:lineChart>
      <c:dateAx>
        <c:axId val="108685952"/>
        <c:scaling>
          <c:orientation val="minMax"/>
        </c:scaling>
        <c:delete val="1"/>
        <c:axPos val="b"/>
        <c:numFmt formatCode="mmm\-yy" sourceLinked="1"/>
        <c:tickLblPos val="none"/>
        <c:crossAx val="108691840"/>
        <c:crosses val="autoZero"/>
        <c:auto val="1"/>
        <c:lblOffset val="100"/>
      </c:dateAx>
      <c:valAx>
        <c:axId val="108691840"/>
        <c:scaling>
          <c:orientation val="minMax"/>
          <c:max val="0.9"/>
          <c:min val="0.65000000000001901"/>
        </c:scaling>
        <c:delete val="1"/>
        <c:axPos val="l"/>
        <c:numFmt formatCode="General" sourceLinked="1"/>
        <c:tickLblPos val="none"/>
        <c:crossAx val="10868595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List'!$E$82</c:f>
              <c:strCache>
                <c:ptCount val="1"/>
                <c:pt idx="0">
                  <c:v>Actual </c:v>
                </c:pt>
              </c:strCache>
            </c:strRef>
          </c:tx>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GJNH!$R$112:$AO$112</c:f>
              <c:numCache>
                <c:formatCode>0.0%</c:formatCode>
                <c:ptCount val="24"/>
                <c:pt idx="0">
                  <c:v>1</c:v>
                </c:pt>
                <c:pt idx="1">
                  <c:v>0.997</c:v>
                </c:pt>
                <c:pt idx="2">
                  <c:v>0.99399999999999999</c:v>
                </c:pt>
                <c:pt idx="3">
                  <c:v>0.98399999999999999</c:v>
                </c:pt>
                <c:pt idx="4">
                  <c:v>0.98199999999999998</c:v>
                </c:pt>
                <c:pt idx="5">
                  <c:v>0.99099999999999999</c:v>
                </c:pt>
                <c:pt idx="6">
                  <c:v>0.98599999999999999</c:v>
                </c:pt>
                <c:pt idx="7">
                  <c:v>0.98899999999999999</c:v>
                </c:pt>
                <c:pt idx="8">
                  <c:v>0.98399999999999999</c:v>
                </c:pt>
                <c:pt idx="9">
                  <c:v>0.97299999999999998</c:v>
                </c:pt>
                <c:pt idx="10">
                  <c:v>0.96299999999999997</c:v>
                </c:pt>
                <c:pt idx="11">
                  <c:v>0.97299999999999998</c:v>
                </c:pt>
                <c:pt idx="12">
                  <c:v>0.97299999999999998</c:v>
                </c:pt>
                <c:pt idx="13">
                  <c:v>0.97599999999999998</c:v>
                </c:pt>
                <c:pt idx="14">
                  <c:v>0.96699999999999997</c:v>
                </c:pt>
              </c:numCache>
            </c:numRef>
          </c:val>
        </c:ser>
        <c:ser>
          <c:idx val="1"/>
          <c:order val="1"/>
          <c:tx>
            <c:strRef>
              <c:f>'GJNH Bed Occupancy &amp; Wait List'!$E$83</c:f>
              <c:strCache>
                <c:ptCount val="1"/>
                <c:pt idx="0">
                  <c:v>Target</c:v>
                </c:pt>
              </c:strCache>
            </c:strRef>
          </c:tx>
          <c:spPr>
            <a:ln>
              <a:solidFill>
                <a:srgbClr val="00B05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GJNH!$F$113:$AO$113</c:f>
              <c:numCache>
                <c:formatCode>0.0%</c:formatCode>
                <c:ptCount val="36"/>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numCache>
            </c:numRef>
          </c:val>
        </c:ser>
        <c:ser>
          <c:idx val="2"/>
          <c:order val="2"/>
          <c:tx>
            <c:strRef>
              <c:f>GJNH!$D$112:$D$115</c:f>
              <c:strCache>
                <c:ptCount val="1"/>
                <c:pt idx="0">
                  <c:v>Effective</c:v>
                </c:pt>
              </c:strCache>
            </c:strRef>
          </c:tx>
          <c:spPr>
            <a:ln>
              <a:solidFill>
                <a:srgbClr val="C00000"/>
              </a:solidFill>
            </a:ln>
          </c:spPr>
          <c:marker>
            <c:symbol val="none"/>
          </c:marker>
          <c:val>
            <c:numRef>
              <c:f>GJNH!$F$114:$AO$114</c:f>
              <c:numCache>
                <c:formatCode>0.0%</c:formatCode>
                <c:ptCount val="36"/>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pt idx="17">
                  <c:v>0.95</c:v>
                </c:pt>
                <c:pt idx="18">
                  <c:v>0.95</c:v>
                </c:pt>
                <c:pt idx="19">
                  <c:v>0.95</c:v>
                </c:pt>
                <c:pt idx="20">
                  <c:v>0.95</c:v>
                </c:pt>
                <c:pt idx="21">
                  <c:v>0.95</c:v>
                </c:pt>
                <c:pt idx="22">
                  <c:v>0.95</c:v>
                </c:pt>
                <c:pt idx="23">
                  <c:v>0.95</c:v>
                </c:pt>
                <c:pt idx="24">
                  <c:v>0.95</c:v>
                </c:pt>
                <c:pt idx="25">
                  <c:v>0.95</c:v>
                </c:pt>
                <c:pt idx="26">
                  <c:v>0.95</c:v>
                </c:pt>
                <c:pt idx="27">
                  <c:v>0.95</c:v>
                </c:pt>
                <c:pt idx="28">
                  <c:v>0.95</c:v>
                </c:pt>
                <c:pt idx="29">
                  <c:v>0.95</c:v>
                </c:pt>
                <c:pt idx="30">
                  <c:v>0.95</c:v>
                </c:pt>
                <c:pt idx="31">
                  <c:v>0.95</c:v>
                </c:pt>
                <c:pt idx="32">
                  <c:v>0.95</c:v>
                </c:pt>
                <c:pt idx="33">
                  <c:v>0.95</c:v>
                </c:pt>
                <c:pt idx="34">
                  <c:v>0.95</c:v>
                </c:pt>
                <c:pt idx="35">
                  <c:v>0.95</c:v>
                </c:pt>
              </c:numCache>
            </c:numRef>
          </c:val>
        </c:ser>
        <c:marker val="1"/>
        <c:axId val="110040192"/>
        <c:axId val="110041728"/>
      </c:lineChart>
      <c:dateAx>
        <c:axId val="110040192"/>
        <c:scaling>
          <c:orientation val="minMax"/>
        </c:scaling>
        <c:delete val="1"/>
        <c:axPos val="b"/>
        <c:numFmt formatCode="mmm\-yy" sourceLinked="1"/>
        <c:tickLblPos val="none"/>
        <c:crossAx val="110041728"/>
        <c:crosses val="autoZero"/>
        <c:auto val="1"/>
        <c:lblOffset val="100"/>
      </c:dateAx>
      <c:valAx>
        <c:axId val="110041728"/>
        <c:scaling>
          <c:orientation val="minMax"/>
          <c:max val="1"/>
          <c:min val="0.70000000000000062"/>
        </c:scaling>
        <c:delete val="1"/>
        <c:axPos val="l"/>
        <c:numFmt formatCode="0.0%" sourceLinked="1"/>
        <c:tickLblPos val="none"/>
        <c:crossAx val="11004019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893559665645008E-2"/>
          <c:y val="3.9312739029965911E-2"/>
          <c:w val="0.93221288066871"/>
          <c:h val="0.95085907621260279"/>
        </c:manualLayout>
      </c:layout>
      <c:lineChart>
        <c:grouping val="standard"/>
        <c:ser>
          <c:idx val="0"/>
          <c:order val="0"/>
          <c:tx>
            <c:strRef>
              <c:f>GJNH!$E$64</c:f>
              <c:strCache>
                <c:ptCount val="1"/>
              </c:strCache>
            </c:strRef>
          </c:tx>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GJNH!$F$64:$AO$64</c:f>
              <c:numCache>
                <c:formatCode>0.0%</c:formatCode>
                <c:ptCount val="36"/>
              </c:numCache>
            </c:numRef>
          </c:val>
        </c:ser>
        <c:ser>
          <c:idx val="1"/>
          <c:order val="1"/>
          <c:tx>
            <c:strRef>
              <c:f>GJNH!$E$66</c:f>
              <c:strCache>
                <c:ptCount val="1"/>
                <c:pt idx="0">
                  <c:v>80.0%</c:v>
                </c:pt>
              </c:strCache>
            </c:strRef>
          </c:tx>
          <c:spPr>
            <a:ln>
              <a:solidFill>
                <a:srgbClr val="00B050"/>
              </a:solidFill>
            </a:ln>
          </c:spPr>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GJNH!$F$66:$AO$66</c:f>
              <c:numCache>
                <c:formatCode>0.0%</c:formatCode>
                <c:ptCount val="36"/>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8">
                  <c:v>0.8</c:v>
                </c:pt>
                <c:pt idx="19">
                  <c:v>0.8</c:v>
                </c:pt>
                <c:pt idx="20">
                  <c:v>0.8</c:v>
                </c:pt>
                <c:pt idx="21">
                  <c:v>0.8</c:v>
                </c:pt>
                <c:pt idx="22">
                  <c:v>0.8</c:v>
                </c:pt>
                <c:pt idx="23">
                  <c:v>0.8</c:v>
                </c:pt>
                <c:pt idx="24">
                  <c:v>0.8</c:v>
                </c:pt>
                <c:pt idx="25">
                  <c:v>0.8</c:v>
                </c:pt>
                <c:pt idx="26">
                  <c:v>0.8</c:v>
                </c:pt>
                <c:pt idx="27">
                  <c:v>0.8</c:v>
                </c:pt>
                <c:pt idx="28">
                  <c:v>0.8</c:v>
                </c:pt>
                <c:pt idx="29">
                  <c:v>0.8</c:v>
                </c:pt>
                <c:pt idx="30">
                  <c:v>0.8</c:v>
                </c:pt>
                <c:pt idx="31">
                  <c:v>0.8</c:v>
                </c:pt>
                <c:pt idx="32">
                  <c:v>0.8</c:v>
                </c:pt>
                <c:pt idx="33">
                  <c:v>0.8</c:v>
                </c:pt>
                <c:pt idx="34">
                  <c:v>0.8</c:v>
                </c:pt>
                <c:pt idx="35">
                  <c:v>0.8</c:v>
                </c:pt>
              </c:numCache>
            </c:numRef>
          </c:val>
        </c:ser>
        <c:ser>
          <c:idx val="2"/>
          <c:order val="2"/>
          <c:tx>
            <c:strRef>
              <c:f>GJNH!$E$67</c:f>
              <c:strCache>
                <c:ptCount val="1"/>
                <c:pt idx="0">
                  <c:v>60.0%</c:v>
                </c:pt>
              </c:strCache>
            </c:strRef>
          </c:tx>
          <c:spPr>
            <a:ln>
              <a:solidFill>
                <a:srgbClr val="C00000"/>
              </a:solidFill>
            </a:ln>
          </c:spPr>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GJNH!$F$67:$AO$67</c:f>
              <c:numCache>
                <c:formatCode>0.0%</c:formatCode>
                <c:ptCount val="36"/>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pt idx="28">
                  <c:v>0.6</c:v>
                </c:pt>
                <c:pt idx="29">
                  <c:v>0.6</c:v>
                </c:pt>
                <c:pt idx="30">
                  <c:v>0.6</c:v>
                </c:pt>
                <c:pt idx="31">
                  <c:v>0.6</c:v>
                </c:pt>
                <c:pt idx="32">
                  <c:v>0.6</c:v>
                </c:pt>
                <c:pt idx="33">
                  <c:v>0.6</c:v>
                </c:pt>
                <c:pt idx="34">
                  <c:v>0.6</c:v>
                </c:pt>
                <c:pt idx="35">
                  <c:v>0.6</c:v>
                </c:pt>
              </c:numCache>
            </c:numRef>
          </c:val>
        </c:ser>
        <c:marker val="1"/>
        <c:axId val="110078592"/>
        <c:axId val="110100864"/>
      </c:lineChart>
      <c:dateAx>
        <c:axId val="110078592"/>
        <c:scaling>
          <c:orientation val="minMax"/>
        </c:scaling>
        <c:delete val="1"/>
        <c:axPos val="b"/>
        <c:numFmt formatCode="mmm\-yy" sourceLinked="1"/>
        <c:tickLblPos val="none"/>
        <c:crossAx val="110100864"/>
        <c:crosses val="autoZero"/>
        <c:auto val="1"/>
        <c:lblOffset val="100"/>
      </c:dateAx>
      <c:valAx>
        <c:axId val="110100864"/>
        <c:scaling>
          <c:orientation val="minMax"/>
        </c:scaling>
        <c:delete val="1"/>
        <c:axPos val="l"/>
        <c:numFmt formatCode="0.0%" sourceLinked="1"/>
        <c:tickLblPos val="none"/>
        <c:crossAx val="11007859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893559665645008E-2"/>
          <c:y val="3.9312739029965911E-2"/>
          <c:w val="0.93221288066871"/>
          <c:h val="0.92413968249581002"/>
        </c:manualLayout>
      </c:layout>
      <c:lineChart>
        <c:grouping val="standard"/>
        <c:ser>
          <c:idx val="0"/>
          <c:order val="0"/>
          <c:tx>
            <c:strRef>
              <c:f>GJNH!$E$64</c:f>
              <c:strCache>
                <c:ptCount val="1"/>
              </c:strCache>
            </c:strRef>
          </c:tx>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GJNH!$F$64:$AO$64</c:f>
              <c:numCache>
                <c:formatCode>0.0%</c:formatCode>
                <c:ptCount val="36"/>
              </c:numCache>
            </c:numRef>
          </c:val>
        </c:ser>
        <c:ser>
          <c:idx val="1"/>
          <c:order val="1"/>
          <c:tx>
            <c:strRef>
              <c:f>GJNH!$E$66</c:f>
              <c:strCache>
                <c:ptCount val="1"/>
                <c:pt idx="0">
                  <c:v>80.0%</c:v>
                </c:pt>
              </c:strCache>
            </c:strRef>
          </c:tx>
          <c:spPr>
            <a:ln>
              <a:solidFill>
                <a:srgbClr val="00B050"/>
              </a:solidFill>
            </a:ln>
          </c:spPr>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GJNH!$F$66:$AO$66</c:f>
              <c:numCache>
                <c:formatCode>0.0%</c:formatCode>
                <c:ptCount val="36"/>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8">
                  <c:v>0.8</c:v>
                </c:pt>
                <c:pt idx="19">
                  <c:v>0.8</c:v>
                </c:pt>
                <c:pt idx="20">
                  <c:v>0.8</c:v>
                </c:pt>
                <c:pt idx="21">
                  <c:v>0.8</c:v>
                </c:pt>
                <c:pt idx="22">
                  <c:v>0.8</c:v>
                </c:pt>
                <c:pt idx="23">
                  <c:v>0.8</c:v>
                </c:pt>
                <c:pt idx="24">
                  <c:v>0.8</c:v>
                </c:pt>
                <c:pt idx="25">
                  <c:v>0.8</c:v>
                </c:pt>
                <c:pt idx="26">
                  <c:v>0.8</c:v>
                </c:pt>
                <c:pt idx="27">
                  <c:v>0.8</c:v>
                </c:pt>
                <c:pt idx="28">
                  <c:v>0.8</c:v>
                </c:pt>
                <c:pt idx="29">
                  <c:v>0.8</c:v>
                </c:pt>
                <c:pt idx="30">
                  <c:v>0.8</c:v>
                </c:pt>
                <c:pt idx="31">
                  <c:v>0.8</c:v>
                </c:pt>
                <c:pt idx="32">
                  <c:v>0.8</c:v>
                </c:pt>
                <c:pt idx="33">
                  <c:v>0.8</c:v>
                </c:pt>
                <c:pt idx="34">
                  <c:v>0.8</c:v>
                </c:pt>
                <c:pt idx="35">
                  <c:v>0.8</c:v>
                </c:pt>
              </c:numCache>
            </c:numRef>
          </c:val>
        </c:ser>
        <c:ser>
          <c:idx val="2"/>
          <c:order val="2"/>
          <c:tx>
            <c:strRef>
              <c:f>GJNH!$E$67</c:f>
              <c:strCache>
                <c:ptCount val="1"/>
                <c:pt idx="0">
                  <c:v>60.0%</c:v>
                </c:pt>
              </c:strCache>
            </c:strRef>
          </c:tx>
          <c:spPr>
            <a:ln>
              <a:solidFill>
                <a:srgbClr val="C00000"/>
              </a:solidFill>
            </a:ln>
          </c:spPr>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GJNH!$F$67:$AO$67</c:f>
              <c:numCache>
                <c:formatCode>0.0%</c:formatCode>
                <c:ptCount val="36"/>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pt idx="28">
                  <c:v>0.6</c:v>
                </c:pt>
                <c:pt idx="29">
                  <c:v>0.6</c:v>
                </c:pt>
                <c:pt idx="30">
                  <c:v>0.6</c:v>
                </c:pt>
                <c:pt idx="31">
                  <c:v>0.6</c:v>
                </c:pt>
                <c:pt idx="32">
                  <c:v>0.6</c:v>
                </c:pt>
                <c:pt idx="33">
                  <c:v>0.6</c:v>
                </c:pt>
                <c:pt idx="34">
                  <c:v>0.6</c:v>
                </c:pt>
                <c:pt idx="35">
                  <c:v>0.6</c:v>
                </c:pt>
              </c:numCache>
            </c:numRef>
          </c:val>
        </c:ser>
        <c:marker val="1"/>
        <c:axId val="110117632"/>
        <c:axId val="110119168"/>
      </c:lineChart>
      <c:dateAx>
        <c:axId val="110117632"/>
        <c:scaling>
          <c:orientation val="minMax"/>
        </c:scaling>
        <c:delete val="1"/>
        <c:axPos val="b"/>
        <c:numFmt formatCode="mmm\-yy" sourceLinked="1"/>
        <c:tickLblPos val="none"/>
        <c:crossAx val="110119168"/>
        <c:crosses val="autoZero"/>
        <c:auto val="1"/>
        <c:lblOffset val="100"/>
      </c:dateAx>
      <c:valAx>
        <c:axId val="110119168"/>
        <c:scaling>
          <c:orientation val="minMax"/>
        </c:scaling>
        <c:delete val="1"/>
        <c:axPos val="l"/>
        <c:numFmt formatCode="0.0%" sourceLinked="1"/>
        <c:tickLblPos val="none"/>
        <c:crossAx val="11011763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tx>
            <c:strRef>
              <c:f>GJNH!$E$7</c:f>
              <c:strCache>
                <c:ptCount val="1"/>
                <c:pt idx="0">
                  <c:v>0.10%</c:v>
                </c:pt>
              </c:strCache>
            </c:strRef>
          </c:tx>
          <c:spPr>
            <a:ln w="47625">
              <a:solidFill>
                <a:srgbClr val="00B050"/>
              </a:solidFill>
            </a:ln>
          </c:spPr>
          <c:marker>
            <c:symbol val="none"/>
          </c:marker>
          <c:cat>
            <c:numRef>
              <c:f>GJNH!$R$2:$AO$2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GJNH!$R$7:$AO$7</c:f>
              <c:numCache>
                <c:formatCode>0.00%</c:formatCode>
                <c:ptCount val="24"/>
                <c:pt idx="0">
                  <c:v>1E-3</c:v>
                </c:pt>
                <c:pt idx="1">
                  <c:v>1E-3</c:v>
                </c:pt>
                <c:pt idx="2">
                  <c:v>1E-3</c:v>
                </c:pt>
                <c:pt idx="3">
                  <c:v>1E-3</c:v>
                </c:pt>
                <c:pt idx="4">
                  <c:v>1E-3</c:v>
                </c:pt>
                <c:pt idx="5">
                  <c:v>1E-3</c:v>
                </c:pt>
                <c:pt idx="6">
                  <c:v>1E-3</c:v>
                </c:pt>
                <c:pt idx="7">
                  <c:v>1E-3</c:v>
                </c:pt>
                <c:pt idx="8">
                  <c:v>1E-3</c:v>
                </c:pt>
                <c:pt idx="9">
                  <c:v>1E-3</c:v>
                </c:pt>
                <c:pt idx="10">
                  <c:v>1E-3</c:v>
                </c:pt>
                <c:pt idx="11">
                  <c:v>1E-3</c:v>
                </c:pt>
                <c:pt idx="12">
                  <c:v>1E-3</c:v>
                </c:pt>
                <c:pt idx="13">
                  <c:v>1E-3</c:v>
                </c:pt>
                <c:pt idx="14">
                  <c:v>1E-3</c:v>
                </c:pt>
                <c:pt idx="15">
                  <c:v>1E-3</c:v>
                </c:pt>
                <c:pt idx="16">
                  <c:v>1E-3</c:v>
                </c:pt>
                <c:pt idx="17">
                  <c:v>1E-3</c:v>
                </c:pt>
                <c:pt idx="18">
                  <c:v>1E-3</c:v>
                </c:pt>
                <c:pt idx="19">
                  <c:v>1E-3</c:v>
                </c:pt>
                <c:pt idx="20">
                  <c:v>1E-3</c:v>
                </c:pt>
                <c:pt idx="21">
                  <c:v>1E-3</c:v>
                </c:pt>
                <c:pt idx="22">
                  <c:v>1E-3</c:v>
                </c:pt>
                <c:pt idx="23">
                  <c:v>1E-3</c:v>
                </c:pt>
              </c:numCache>
            </c:numRef>
          </c:val>
        </c:ser>
        <c:ser>
          <c:idx val="1"/>
          <c:order val="1"/>
          <c:tx>
            <c:strRef>
              <c:f>GJNH!$E$8</c:f>
              <c:strCache>
                <c:ptCount val="1"/>
                <c:pt idx="0">
                  <c:v>red </c:v>
                </c:pt>
              </c:strCache>
            </c:strRef>
          </c:tx>
          <c:spPr>
            <a:ln w="47625">
              <a:solidFill>
                <a:srgbClr val="C00000"/>
              </a:solidFill>
            </a:ln>
          </c:spPr>
          <c:marker>
            <c:symbol val="none"/>
          </c:marker>
          <c:cat>
            <c:numRef>
              <c:f>GJNH!$R$2:$AO$2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GJNH!$R$8:$AO$8</c:f>
              <c:numCache>
                <c:formatCode>0.00%</c:formatCode>
                <c:ptCount val="24"/>
                <c:pt idx="0">
                  <c:v>1.5E-3</c:v>
                </c:pt>
                <c:pt idx="1">
                  <c:v>1.5E-3</c:v>
                </c:pt>
                <c:pt idx="2">
                  <c:v>1.5E-3</c:v>
                </c:pt>
                <c:pt idx="3">
                  <c:v>1.5E-3</c:v>
                </c:pt>
                <c:pt idx="4">
                  <c:v>1.5E-3</c:v>
                </c:pt>
                <c:pt idx="5">
                  <c:v>1.5E-3</c:v>
                </c:pt>
                <c:pt idx="6">
                  <c:v>1.5E-3</c:v>
                </c:pt>
                <c:pt idx="7">
                  <c:v>1.5E-3</c:v>
                </c:pt>
                <c:pt idx="8">
                  <c:v>1.5E-3</c:v>
                </c:pt>
                <c:pt idx="9">
                  <c:v>1.5E-3</c:v>
                </c:pt>
                <c:pt idx="10">
                  <c:v>1.5E-3</c:v>
                </c:pt>
                <c:pt idx="11">
                  <c:v>1.5E-3</c:v>
                </c:pt>
                <c:pt idx="12">
                  <c:v>1.5E-3</c:v>
                </c:pt>
                <c:pt idx="13">
                  <c:v>1.5E-3</c:v>
                </c:pt>
                <c:pt idx="14">
                  <c:v>1.5E-3</c:v>
                </c:pt>
                <c:pt idx="15">
                  <c:v>1.5E-3</c:v>
                </c:pt>
                <c:pt idx="16">
                  <c:v>1.5E-3</c:v>
                </c:pt>
                <c:pt idx="17">
                  <c:v>1.5E-3</c:v>
                </c:pt>
                <c:pt idx="18">
                  <c:v>1.5E-3</c:v>
                </c:pt>
                <c:pt idx="19">
                  <c:v>1.5E-3</c:v>
                </c:pt>
                <c:pt idx="20">
                  <c:v>1.5E-3</c:v>
                </c:pt>
                <c:pt idx="21">
                  <c:v>1.5E-3</c:v>
                </c:pt>
                <c:pt idx="22">
                  <c:v>1.5E-3</c:v>
                </c:pt>
                <c:pt idx="23">
                  <c:v>1.5E-3</c:v>
                </c:pt>
              </c:numCache>
            </c:numRef>
          </c:val>
        </c:ser>
        <c:ser>
          <c:idx val="2"/>
          <c:order val="2"/>
          <c:tx>
            <c:strRef>
              <c:f>GJNH!$E$4</c:f>
              <c:strCache>
                <c:ptCount val="1"/>
                <c:pt idx="0">
                  <c:v>Actual</c:v>
                </c:pt>
              </c:strCache>
            </c:strRef>
          </c:tx>
          <c:spPr>
            <a:ln w="47625">
              <a:solidFill>
                <a:srgbClr val="0070C0"/>
              </a:solidFill>
            </a:ln>
          </c:spPr>
          <c:marker>
            <c:symbol val="none"/>
          </c:marker>
          <c:cat>
            <c:numRef>
              <c:f>GJNH!$R$2:$AO$2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GJNH!$R$4:$AO$4</c:f>
              <c:numCache>
                <c:formatCode>0.00%</c:formatCode>
                <c:ptCount val="24"/>
                <c:pt idx="0">
                  <c:v>1.5194681861348527E-3</c:v>
                </c:pt>
                <c:pt idx="1">
                  <c:v>1.0271460014673515E-3</c:v>
                </c:pt>
                <c:pt idx="2">
                  <c:v>1.0122921185827911E-3</c:v>
                </c:pt>
                <c:pt idx="3">
                  <c:v>1.2775471095496647E-3</c:v>
                </c:pt>
                <c:pt idx="4">
                  <c:v>8.1400081400081396E-4</c:v>
                </c:pt>
                <c:pt idx="5">
                  <c:v>7.6034063260340637E-4</c:v>
                </c:pt>
                <c:pt idx="6">
                  <c:v>1.1191941801902631E-3</c:v>
                </c:pt>
                <c:pt idx="7">
                  <c:v>9.1863517060367453E-4</c:v>
                </c:pt>
                <c:pt idx="8">
                  <c:v>7.5964752354907325E-4</c:v>
                </c:pt>
                <c:pt idx="9">
                  <c:v>1.2313585989875496E-3</c:v>
                </c:pt>
                <c:pt idx="10">
                  <c:v>1.0677242220866383E-3</c:v>
                </c:pt>
                <c:pt idx="11">
                  <c:v>7.1377587437544611E-4</c:v>
                </c:pt>
                <c:pt idx="12">
                  <c:v>1.2617412028599468E-3</c:v>
                </c:pt>
                <c:pt idx="13">
                  <c:v>1.2131505519835011E-3</c:v>
                </c:pt>
              </c:numCache>
            </c:numRef>
          </c:val>
        </c:ser>
        <c:marker val="1"/>
        <c:axId val="110154880"/>
        <c:axId val="110156416"/>
      </c:lineChart>
      <c:dateAx>
        <c:axId val="110154880"/>
        <c:scaling>
          <c:orientation val="minMax"/>
        </c:scaling>
        <c:delete val="1"/>
        <c:axPos val="b"/>
        <c:numFmt formatCode="mmm\-yy" sourceLinked="1"/>
        <c:tickLblPos val="none"/>
        <c:crossAx val="110156416"/>
        <c:crosses val="autoZero"/>
        <c:auto val="1"/>
        <c:lblOffset val="100"/>
      </c:dateAx>
      <c:valAx>
        <c:axId val="110156416"/>
        <c:scaling>
          <c:orientation val="minMax"/>
        </c:scaling>
        <c:delete val="1"/>
        <c:axPos val="l"/>
        <c:numFmt formatCode="0.00%" sourceLinked="1"/>
        <c:tickLblPos val="none"/>
        <c:crossAx val="110154880"/>
        <c:crosses val="autoZero"/>
        <c:crossBetween val="between"/>
      </c:valAx>
    </c:plotArea>
    <c:plotVisOnly val="1"/>
  </c:chart>
  <c:printSettings>
    <c:headerFooter/>
    <c:pageMargins b="0.750000000000002" l="0.70000000000000062" r="0.70000000000000062" t="0.750000000000002"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List'!$F$4:$AO$4</c:f>
              <c:numCache>
                <c:formatCode>0.0%</c:formatCode>
                <c:ptCount val="36"/>
                <c:pt idx="0">
                  <c:v>0.79600000000000004</c:v>
                </c:pt>
                <c:pt idx="1">
                  <c:v>0.81899999999999995</c:v>
                </c:pt>
                <c:pt idx="2">
                  <c:v>0.78800000000000003</c:v>
                </c:pt>
                <c:pt idx="3">
                  <c:v>0.76500000000000001</c:v>
                </c:pt>
                <c:pt idx="4">
                  <c:v>0.78</c:v>
                </c:pt>
                <c:pt idx="5">
                  <c:v>0.73199999999999998</c:v>
                </c:pt>
                <c:pt idx="6">
                  <c:v>0.77500000000000002</c:v>
                </c:pt>
                <c:pt idx="7">
                  <c:v>0.75700000000000001</c:v>
                </c:pt>
                <c:pt idx="8">
                  <c:v>0.71199999999999997</c:v>
                </c:pt>
                <c:pt idx="9">
                  <c:v>0.76600000000000001</c:v>
                </c:pt>
                <c:pt idx="10">
                  <c:v>0.79400000000000004</c:v>
                </c:pt>
                <c:pt idx="11">
                  <c:v>0.71899999999999997</c:v>
                </c:pt>
                <c:pt idx="12">
                  <c:v>0.68200000000000005</c:v>
                </c:pt>
                <c:pt idx="13">
                  <c:v>0.75900000000000001</c:v>
                </c:pt>
                <c:pt idx="14">
                  <c:v>0.78500000000000003</c:v>
                </c:pt>
                <c:pt idx="15">
                  <c:v>0.70399999999999996</c:v>
                </c:pt>
                <c:pt idx="16">
                  <c:v>0.83599999999999997</c:v>
                </c:pt>
                <c:pt idx="17">
                  <c:v>0.746</c:v>
                </c:pt>
                <c:pt idx="18">
                  <c:v>0.82899999999999996</c:v>
                </c:pt>
                <c:pt idx="19">
                  <c:v>0.79200000000000004</c:v>
                </c:pt>
                <c:pt idx="20">
                  <c:v>0.72599999999999998</c:v>
                </c:pt>
                <c:pt idx="21">
                  <c:v>0.755</c:v>
                </c:pt>
                <c:pt idx="22">
                  <c:v>0.76700000000000002</c:v>
                </c:pt>
                <c:pt idx="23">
                  <c:v>0.78500000000000003</c:v>
                </c:pt>
                <c:pt idx="24">
                  <c:v>0.754</c:v>
                </c:pt>
                <c:pt idx="25">
                  <c:v>0.77600000000000002</c:v>
                </c:pt>
              </c:numCache>
            </c:numRef>
          </c:val>
        </c:ser>
        <c:ser>
          <c:idx val="1"/>
          <c:order val="1"/>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List'!$F$5:$AO$5</c:f>
              <c:numCache>
                <c:formatCode>0.0%</c:formatCode>
                <c:ptCount val="36"/>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pt idx="24">
                  <c:v>0.90100000000000002</c:v>
                </c:pt>
                <c:pt idx="25">
                  <c:v>0.90100000000000002</c:v>
                </c:pt>
                <c:pt idx="26">
                  <c:v>0.90100000000000002</c:v>
                </c:pt>
                <c:pt idx="27">
                  <c:v>0.90100000000000002</c:v>
                </c:pt>
                <c:pt idx="28">
                  <c:v>0.90100000000000002</c:v>
                </c:pt>
                <c:pt idx="29">
                  <c:v>0.90100000000000002</c:v>
                </c:pt>
                <c:pt idx="30">
                  <c:v>0.90100000000000002</c:v>
                </c:pt>
                <c:pt idx="31">
                  <c:v>0.90100000000000002</c:v>
                </c:pt>
                <c:pt idx="32">
                  <c:v>0.90100000000000002</c:v>
                </c:pt>
                <c:pt idx="33">
                  <c:v>0.90100000000000002</c:v>
                </c:pt>
                <c:pt idx="34">
                  <c:v>0.90100000000000002</c:v>
                </c:pt>
                <c:pt idx="35">
                  <c:v>0.90100000000000002</c:v>
                </c:pt>
              </c:numCache>
            </c:numRef>
          </c:val>
        </c:ser>
        <c:ser>
          <c:idx val="2"/>
          <c:order val="2"/>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List'!$F$7:$AO$7</c:f>
              <c:numCache>
                <c:formatCode>0.0%</c:formatCode>
                <c:ptCount val="36"/>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pt idx="24">
                  <c:v>0.77900000000000003</c:v>
                </c:pt>
                <c:pt idx="25">
                  <c:v>0.77900000000000003</c:v>
                </c:pt>
                <c:pt idx="26">
                  <c:v>0.77900000000000003</c:v>
                </c:pt>
                <c:pt idx="27">
                  <c:v>0.77900000000000003</c:v>
                </c:pt>
                <c:pt idx="28">
                  <c:v>0.77900000000000003</c:v>
                </c:pt>
                <c:pt idx="29">
                  <c:v>0.77900000000000003</c:v>
                </c:pt>
                <c:pt idx="30">
                  <c:v>0.77900000000000003</c:v>
                </c:pt>
                <c:pt idx="31">
                  <c:v>0.77900000000000003</c:v>
                </c:pt>
                <c:pt idx="32">
                  <c:v>0.77900000000000003</c:v>
                </c:pt>
                <c:pt idx="33">
                  <c:v>0.77900000000000003</c:v>
                </c:pt>
                <c:pt idx="34">
                  <c:v>0.77900000000000003</c:v>
                </c:pt>
                <c:pt idx="35">
                  <c:v>0.77900000000000003</c:v>
                </c:pt>
              </c:numCache>
            </c:numRef>
          </c:val>
        </c:ser>
        <c:marker val="1"/>
        <c:axId val="98632832"/>
        <c:axId val="98634368"/>
      </c:lineChart>
      <c:dateAx>
        <c:axId val="98632832"/>
        <c:scaling>
          <c:orientation val="minMax"/>
        </c:scaling>
        <c:delete val="1"/>
        <c:axPos val="b"/>
        <c:numFmt formatCode="mmm\-yy" sourceLinked="1"/>
        <c:tickLblPos val="none"/>
        <c:crossAx val="98634368"/>
        <c:crosses val="autoZero"/>
        <c:auto val="1"/>
        <c:lblOffset val="100"/>
      </c:dateAx>
      <c:valAx>
        <c:axId val="98634368"/>
        <c:scaling>
          <c:orientation val="minMax"/>
          <c:max val="0.95000000000000062"/>
          <c:min val="0.60000000000000064"/>
        </c:scaling>
        <c:delete val="1"/>
        <c:axPos val="l"/>
        <c:numFmt formatCode="0.0%" sourceLinked="1"/>
        <c:tickLblPos val="none"/>
        <c:crossAx val="9863283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232620493227276E-2"/>
          <c:y val="0.11751256930255405"/>
          <c:w val="0.93353475901354543"/>
          <c:h val="0.77184307992284762"/>
        </c:manualLayout>
      </c:layout>
      <c:lineChart>
        <c:grouping val="standard"/>
        <c:ser>
          <c:idx val="0"/>
          <c:order val="0"/>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List'!$F$9:$AO$9</c:f>
              <c:numCache>
                <c:formatCode>0.0%</c:formatCode>
                <c:ptCount val="36"/>
                <c:pt idx="0">
                  <c:v>0.996</c:v>
                </c:pt>
                <c:pt idx="1">
                  <c:v>0.89100000000000001</c:v>
                </c:pt>
                <c:pt idx="2">
                  <c:v>0.85</c:v>
                </c:pt>
                <c:pt idx="3">
                  <c:v>0.78600000000000003</c:v>
                </c:pt>
                <c:pt idx="4">
                  <c:v>0.84299999999999997</c:v>
                </c:pt>
                <c:pt idx="5">
                  <c:v>0.85</c:v>
                </c:pt>
                <c:pt idx="6">
                  <c:v>0.79100000000000004</c:v>
                </c:pt>
                <c:pt idx="7">
                  <c:v>0.82699999999999996</c:v>
                </c:pt>
                <c:pt idx="8">
                  <c:v>0.73399999999999999</c:v>
                </c:pt>
                <c:pt idx="9">
                  <c:v>0.76500000000000001</c:v>
                </c:pt>
                <c:pt idx="10">
                  <c:v>0.879</c:v>
                </c:pt>
                <c:pt idx="11">
                  <c:v>0.85899999999999999</c:v>
                </c:pt>
                <c:pt idx="12">
                  <c:v>0.76</c:v>
                </c:pt>
                <c:pt idx="13">
                  <c:v>0.96799999999999997</c:v>
                </c:pt>
                <c:pt idx="14">
                  <c:v>0.95799999999999996</c:v>
                </c:pt>
                <c:pt idx="15">
                  <c:v>0.95399999999999996</c:v>
                </c:pt>
                <c:pt idx="16">
                  <c:v>0.93500000000000005</c:v>
                </c:pt>
                <c:pt idx="17">
                  <c:v>0.86799999999999999</c:v>
                </c:pt>
                <c:pt idx="18">
                  <c:v>0.94299999999999995</c:v>
                </c:pt>
                <c:pt idx="19">
                  <c:v>0.91800000000000004</c:v>
                </c:pt>
                <c:pt idx="20">
                  <c:v>0.875</c:v>
                </c:pt>
                <c:pt idx="21">
                  <c:v>0.89500000000000002</c:v>
                </c:pt>
                <c:pt idx="22">
                  <c:v>0.85299999999999998</c:v>
                </c:pt>
                <c:pt idx="23">
                  <c:v>0.91900000000000004</c:v>
                </c:pt>
                <c:pt idx="24">
                  <c:v>0.88800000000000001</c:v>
                </c:pt>
                <c:pt idx="25">
                  <c:v>0.90300000000000002</c:v>
                </c:pt>
              </c:numCache>
            </c:numRef>
          </c:val>
        </c:ser>
        <c:ser>
          <c:idx val="1"/>
          <c:order val="1"/>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List'!$F$10:$AO$10</c:f>
              <c:numCache>
                <c:formatCode>0.0%</c:formatCode>
                <c:ptCount val="36"/>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1">
                  <c:v>0.90100000000000002</c:v>
                </c:pt>
                <c:pt idx="22">
                  <c:v>0.90100000000000002</c:v>
                </c:pt>
                <c:pt idx="23">
                  <c:v>0.90100000000000002</c:v>
                </c:pt>
                <c:pt idx="24">
                  <c:v>0.90100000000000002</c:v>
                </c:pt>
                <c:pt idx="25">
                  <c:v>0.90100000000000002</c:v>
                </c:pt>
                <c:pt idx="26">
                  <c:v>0.90100000000000002</c:v>
                </c:pt>
                <c:pt idx="27">
                  <c:v>0.90100000000000002</c:v>
                </c:pt>
                <c:pt idx="28">
                  <c:v>0.90100000000000002</c:v>
                </c:pt>
                <c:pt idx="29">
                  <c:v>0.90100000000000002</c:v>
                </c:pt>
                <c:pt idx="30">
                  <c:v>0.90100000000000002</c:v>
                </c:pt>
                <c:pt idx="31">
                  <c:v>0.90100000000000002</c:v>
                </c:pt>
                <c:pt idx="32">
                  <c:v>0.90100000000000002</c:v>
                </c:pt>
                <c:pt idx="33">
                  <c:v>0.90100000000000002</c:v>
                </c:pt>
                <c:pt idx="34">
                  <c:v>0.90100000000000002</c:v>
                </c:pt>
                <c:pt idx="35">
                  <c:v>0.90100000000000002</c:v>
                </c:pt>
              </c:numCache>
            </c:numRef>
          </c:val>
        </c:ser>
        <c:ser>
          <c:idx val="2"/>
          <c:order val="2"/>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List'!$F$11:$AO$11</c:f>
              <c:numCache>
                <c:formatCode>0.0%</c:formatCode>
                <c:ptCount val="36"/>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pt idx="24">
                  <c:v>0.77900000000000003</c:v>
                </c:pt>
                <c:pt idx="25">
                  <c:v>0.77900000000000003</c:v>
                </c:pt>
                <c:pt idx="26">
                  <c:v>0.77900000000000003</c:v>
                </c:pt>
                <c:pt idx="27">
                  <c:v>0.77900000000000003</c:v>
                </c:pt>
                <c:pt idx="28">
                  <c:v>0.77900000000000003</c:v>
                </c:pt>
                <c:pt idx="29">
                  <c:v>0.77900000000000003</c:v>
                </c:pt>
                <c:pt idx="30">
                  <c:v>0.77900000000000003</c:v>
                </c:pt>
                <c:pt idx="31">
                  <c:v>0.77900000000000003</c:v>
                </c:pt>
                <c:pt idx="32">
                  <c:v>0.77900000000000003</c:v>
                </c:pt>
                <c:pt idx="33">
                  <c:v>0.77900000000000003</c:v>
                </c:pt>
                <c:pt idx="34">
                  <c:v>0.77900000000000003</c:v>
                </c:pt>
                <c:pt idx="35">
                  <c:v>0.77900000000000003</c:v>
                </c:pt>
              </c:numCache>
            </c:numRef>
          </c:val>
        </c:ser>
        <c:marker val="1"/>
        <c:axId val="98667520"/>
        <c:axId val="98669312"/>
      </c:lineChart>
      <c:dateAx>
        <c:axId val="98667520"/>
        <c:scaling>
          <c:orientation val="minMax"/>
        </c:scaling>
        <c:delete val="1"/>
        <c:axPos val="b"/>
        <c:numFmt formatCode="mmm\-yy" sourceLinked="1"/>
        <c:tickLblPos val="none"/>
        <c:crossAx val="98669312"/>
        <c:crosses val="autoZero"/>
        <c:auto val="1"/>
        <c:lblOffset val="100"/>
      </c:dateAx>
      <c:valAx>
        <c:axId val="98669312"/>
        <c:scaling>
          <c:orientation val="minMax"/>
          <c:max val="0.99000000000000099"/>
          <c:min val="0.60000000000000064"/>
        </c:scaling>
        <c:delete val="1"/>
        <c:axPos val="l"/>
        <c:numFmt formatCode="0.0%" sourceLinked="1"/>
        <c:tickLblPos val="none"/>
        <c:crossAx val="9866752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485532308505081E-2"/>
          <c:y val="0.11793826687310789"/>
          <c:w val="0.93302893538298992"/>
          <c:h val="0.88206173312689262"/>
        </c:manualLayout>
      </c:layout>
      <c:lineChart>
        <c:grouping val="standard"/>
        <c:ser>
          <c:idx val="0"/>
          <c:order val="0"/>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List'!$F$13:$AO$13</c:f>
              <c:numCache>
                <c:formatCode>0.0%</c:formatCode>
                <c:ptCount val="36"/>
                <c:pt idx="0">
                  <c:v>0.85299999999999998</c:v>
                </c:pt>
                <c:pt idx="1">
                  <c:v>0.84499999999999997</c:v>
                </c:pt>
                <c:pt idx="2">
                  <c:v>0.86099999999999999</c:v>
                </c:pt>
                <c:pt idx="3">
                  <c:v>0.82599999999999996</c:v>
                </c:pt>
                <c:pt idx="4">
                  <c:v>0.82799999999999996</c:v>
                </c:pt>
                <c:pt idx="5">
                  <c:v>0.81100000000000005</c:v>
                </c:pt>
                <c:pt idx="6">
                  <c:v>0.74</c:v>
                </c:pt>
                <c:pt idx="7">
                  <c:v>0.75600000000000001</c:v>
                </c:pt>
                <c:pt idx="8">
                  <c:v>0.72599999999999998</c:v>
                </c:pt>
                <c:pt idx="9">
                  <c:v>0.72599999999999998</c:v>
                </c:pt>
                <c:pt idx="10">
                  <c:v>0.76800000000000002</c:v>
                </c:pt>
                <c:pt idx="11">
                  <c:v>0.77600000000000002</c:v>
                </c:pt>
                <c:pt idx="12">
                  <c:v>0.63400000000000001</c:v>
                </c:pt>
                <c:pt idx="13">
                  <c:v>0.68500000000000005</c:v>
                </c:pt>
                <c:pt idx="14">
                  <c:v>0.72099999999999997</c:v>
                </c:pt>
                <c:pt idx="15">
                  <c:v>0.56699999999999995</c:v>
                </c:pt>
                <c:pt idx="16">
                  <c:v>0.76900000000000002</c:v>
                </c:pt>
                <c:pt idx="17">
                  <c:v>0.73899999999999999</c:v>
                </c:pt>
                <c:pt idx="18">
                  <c:v>0.82399999999999995</c:v>
                </c:pt>
                <c:pt idx="19">
                  <c:v>0.73899999999999999</c:v>
                </c:pt>
                <c:pt idx="20">
                  <c:v>0.55100000000000005</c:v>
                </c:pt>
                <c:pt idx="21">
                  <c:v>0.64500000000000002</c:v>
                </c:pt>
                <c:pt idx="22">
                  <c:v>0.72799999999999998</c:v>
                </c:pt>
                <c:pt idx="23">
                  <c:v>0.72199999999999998</c:v>
                </c:pt>
                <c:pt idx="24">
                  <c:v>0.66200000000000003</c:v>
                </c:pt>
                <c:pt idx="25">
                  <c:v>0.69899999999999995</c:v>
                </c:pt>
              </c:numCache>
            </c:numRef>
          </c:val>
        </c:ser>
        <c:ser>
          <c:idx val="1"/>
          <c:order val="1"/>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List'!$F$14:$AO$14</c:f>
              <c:numCache>
                <c:formatCode>0.0%</c:formatCode>
                <c:ptCount val="36"/>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pt idx="24">
                  <c:v>0.90100000000000002</c:v>
                </c:pt>
                <c:pt idx="25">
                  <c:v>0.90100000000000002</c:v>
                </c:pt>
                <c:pt idx="26">
                  <c:v>0.90100000000000002</c:v>
                </c:pt>
                <c:pt idx="27">
                  <c:v>0.90100000000000002</c:v>
                </c:pt>
                <c:pt idx="28">
                  <c:v>0.90100000000000002</c:v>
                </c:pt>
                <c:pt idx="29">
                  <c:v>0.90100000000000002</c:v>
                </c:pt>
                <c:pt idx="30">
                  <c:v>0.90100000000000002</c:v>
                </c:pt>
                <c:pt idx="31">
                  <c:v>0.90100000000000002</c:v>
                </c:pt>
                <c:pt idx="32">
                  <c:v>0.90100000000000002</c:v>
                </c:pt>
                <c:pt idx="33">
                  <c:v>0.90100000000000002</c:v>
                </c:pt>
                <c:pt idx="34">
                  <c:v>0.90100000000000002</c:v>
                </c:pt>
                <c:pt idx="35">
                  <c:v>0.90100000000000002</c:v>
                </c:pt>
              </c:numCache>
            </c:numRef>
          </c:val>
        </c:ser>
        <c:ser>
          <c:idx val="2"/>
          <c:order val="2"/>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List'!$F$15:$AO$15</c:f>
              <c:numCache>
                <c:formatCode>0.0%</c:formatCode>
                <c:ptCount val="36"/>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pt idx="24">
                  <c:v>0.77900000000000003</c:v>
                </c:pt>
                <c:pt idx="25">
                  <c:v>0.77900000000000003</c:v>
                </c:pt>
                <c:pt idx="26">
                  <c:v>0.77900000000000003</c:v>
                </c:pt>
                <c:pt idx="27">
                  <c:v>0.77900000000000003</c:v>
                </c:pt>
                <c:pt idx="28">
                  <c:v>0.77900000000000003</c:v>
                </c:pt>
                <c:pt idx="29">
                  <c:v>0.77900000000000003</c:v>
                </c:pt>
                <c:pt idx="30">
                  <c:v>0.77900000000000003</c:v>
                </c:pt>
                <c:pt idx="31">
                  <c:v>0.77900000000000003</c:v>
                </c:pt>
                <c:pt idx="32">
                  <c:v>0.77900000000000003</c:v>
                </c:pt>
                <c:pt idx="33">
                  <c:v>0.77900000000000003</c:v>
                </c:pt>
                <c:pt idx="34">
                  <c:v>0.77900000000000003</c:v>
                </c:pt>
                <c:pt idx="35">
                  <c:v>0.77900000000000003</c:v>
                </c:pt>
              </c:numCache>
            </c:numRef>
          </c:val>
        </c:ser>
        <c:marker val="1"/>
        <c:axId val="110249088"/>
        <c:axId val="110250624"/>
      </c:lineChart>
      <c:dateAx>
        <c:axId val="110249088"/>
        <c:scaling>
          <c:orientation val="minMax"/>
        </c:scaling>
        <c:delete val="1"/>
        <c:axPos val="b"/>
        <c:numFmt formatCode="mmm\-yy" sourceLinked="1"/>
        <c:tickLblPos val="none"/>
        <c:crossAx val="110250624"/>
        <c:crosses val="autoZero"/>
        <c:auto val="1"/>
        <c:lblOffset val="100"/>
      </c:dateAx>
      <c:valAx>
        <c:axId val="110250624"/>
        <c:scaling>
          <c:orientation val="minMax"/>
          <c:max val="0.95000000000000062"/>
          <c:min val="0.505000000000001"/>
        </c:scaling>
        <c:delete val="1"/>
        <c:axPos val="l"/>
        <c:numFmt formatCode="0.0%" sourceLinked="1"/>
        <c:tickLblPos val="none"/>
        <c:crossAx val="11024908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GJNH!$E$106</c:f>
              <c:strCache>
                <c:ptCount val="1"/>
                <c:pt idx="0">
                  <c:v>Actual</c:v>
                </c:pt>
              </c:strCache>
            </c:strRef>
          </c:tx>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GJNH!$F$106:$AO$106</c:f>
              <c:numCache>
                <c:formatCode>0.0%</c:formatCode>
                <c:ptCount val="36"/>
                <c:pt idx="0">
                  <c:v>0.122</c:v>
                </c:pt>
                <c:pt idx="1">
                  <c:v>9.1999999999999998E-2</c:v>
                </c:pt>
                <c:pt idx="2">
                  <c:v>9.7000000000000003E-2</c:v>
                </c:pt>
                <c:pt idx="3">
                  <c:v>7.3999999999999996E-2</c:v>
                </c:pt>
                <c:pt idx="4">
                  <c:v>0.106</c:v>
                </c:pt>
                <c:pt idx="5">
                  <c:v>0.107</c:v>
                </c:pt>
                <c:pt idx="6">
                  <c:v>0.104</c:v>
                </c:pt>
                <c:pt idx="7">
                  <c:v>0.129</c:v>
                </c:pt>
                <c:pt idx="8">
                  <c:v>0.13</c:v>
                </c:pt>
                <c:pt idx="9">
                  <c:v>0.125</c:v>
                </c:pt>
                <c:pt idx="10">
                  <c:v>0.122</c:v>
                </c:pt>
                <c:pt idx="11">
                  <c:v>0.13200000000000001</c:v>
                </c:pt>
                <c:pt idx="12">
                  <c:v>-3.0000000000000001E-3</c:v>
                </c:pt>
                <c:pt idx="13">
                  <c:v>1.7000000000000001E-2</c:v>
                </c:pt>
                <c:pt idx="14">
                  <c:v>3.0000000000000001E-3</c:v>
                </c:pt>
                <c:pt idx="15">
                  <c:v>-1.7000000000000001E-2</c:v>
                </c:pt>
                <c:pt idx="16">
                  <c:v>-8.0000000000000002E-3</c:v>
                </c:pt>
                <c:pt idx="17">
                  <c:v>1.0999999999999999E-2</c:v>
                </c:pt>
                <c:pt idx="18">
                  <c:v>2.5000000000000001E-2</c:v>
                </c:pt>
                <c:pt idx="19">
                  <c:v>2.1000000000000001E-2</c:v>
                </c:pt>
                <c:pt idx="20">
                  <c:v>0.03</c:v>
                </c:pt>
                <c:pt idx="21">
                  <c:v>0.03</c:v>
                </c:pt>
                <c:pt idx="22">
                  <c:v>2.5999999999999999E-2</c:v>
                </c:pt>
                <c:pt idx="23">
                  <c:v>2.8000000000000001E-2</c:v>
                </c:pt>
                <c:pt idx="24">
                  <c:v>4.0000000000000001E-3</c:v>
                </c:pt>
                <c:pt idx="25">
                  <c:v>8.0000000000000002E-3</c:v>
                </c:pt>
              </c:numCache>
            </c:numRef>
          </c:val>
        </c:ser>
        <c:ser>
          <c:idx val="1"/>
          <c:order val="1"/>
          <c:tx>
            <c:strRef>
              <c:f>GJNH!$E$107</c:f>
              <c:strCache>
                <c:ptCount val="1"/>
                <c:pt idx="0">
                  <c:v>Green</c:v>
                </c:pt>
              </c:strCache>
            </c:strRef>
          </c:tx>
          <c:spPr>
            <a:ln>
              <a:solidFill>
                <a:srgbClr val="00B050"/>
              </a:solidFill>
            </a:ln>
          </c:spPr>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GJNH!$F$107:$AO$107</c:f>
              <c:numCache>
                <c:formatCode>0.0%</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numCache>
            </c:numRef>
          </c:val>
        </c:ser>
        <c:marker val="1"/>
        <c:axId val="107523456"/>
        <c:axId val="107525248"/>
      </c:lineChart>
      <c:dateAx>
        <c:axId val="107523456"/>
        <c:scaling>
          <c:orientation val="minMax"/>
        </c:scaling>
        <c:delete val="1"/>
        <c:axPos val="b"/>
        <c:numFmt formatCode="mmm\-yy" sourceLinked="1"/>
        <c:tickLblPos val="none"/>
        <c:crossAx val="107525248"/>
        <c:crosses val="autoZero"/>
        <c:auto val="1"/>
        <c:lblOffset val="100"/>
      </c:dateAx>
      <c:valAx>
        <c:axId val="107525248"/>
        <c:scaling>
          <c:orientation val="minMax"/>
          <c:max val="0.2"/>
          <c:min val="-0.15000000000000024"/>
        </c:scaling>
        <c:delete val="1"/>
        <c:axPos val="l"/>
        <c:numFmt formatCode="0.0%" sourceLinked="1"/>
        <c:tickLblPos val="none"/>
        <c:crossAx val="107523456"/>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5.7838660578386734E-2"/>
          <c:y val="0.10664490103017329"/>
          <c:w val="0.93302891933028964"/>
          <c:h val="0.76538121773363033"/>
        </c:manualLayout>
      </c:layout>
      <c:lineChart>
        <c:grouping val="standard"/>
        <c:ser>
          <c:idx val="0"/>
          <c:order val="0"/>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List'!$F$17:$AO$17</c:f>
              <c:numCache>
                <c:formatCode>0.0%</c:formatCode>
                <c:ptCount val="36"/>
                <c:pt idx="0">
                  <c:v>0.79500000000000004</c:v>
                </c:pt>
                <c:pt idx="1">
                  <c:v>0.85</c:v>
                </c:pt>
                <c:pt idx="2">
                  <c:v>0.86899999999999999</c:v>
                </c:pt>
                <c:pt idx="3">
                  <c:v>0.80200000000000005</c:v>
                </c:pt>
                <c:pt idx="4">
                  <c:v>0.81699999999999995</c:v>
                </c:pt>
                <c:pt idx="5">
                  <c:v>0.74199999999999999</c:v>
                </c:pt>
                <c:pt idx="6">
                  <c:v>0.80300000000000005</c:v>
                </c:pt>
                <c:pt idx="7">
                  <c:v>0.78300000000000003</c:v>
                </c:pt>
                <c:pt idx="8">
                  <c:v>0.73899999999999999</c:v>
                </c:pt>
                <c:pt idx="9">
                  <c:v>0.85899999999999999</c:v>
                </c:pt>
                <c:pt idx="10">
                  <c:v>0.755</c:v>
                </c:pt>
                <c:pt idx="11">
                  <c:v>0.73899999999999999</c:v>
                </c:pt>
                <c:pt idx="12">
                  <c:v>0.65100000000000002</c:v>
                </c:pt>
                <c:pt idx="13">
                  <c:v>0.74399999999999999</c:v>
                </c:pt>
                <c:pt idx="14">
                  <c:v>0.80500000000000005</c:v>
                </c:pt>
                <c:pt idx="15">
                  <c:v>0.746</c:v>
                </c:pt>
                <c:pt idx="16">
                  <c:v>0.9</c:v>
                </c:pt>
                <c:pt idx="17">
                  <c:v>0.8</c:v>
                </c:pt>
                <c:pt idx="18">
                  <c:v>0.88600000000000001</c:v>
                </c:pt>
                <c:pt idx="19">
                  <c:v>0.79</c:v>
                </c:pt>
                <c:pt idx="20">
                  <c:v>0.80300000000000005</c:v>
                </c:pt>
                <c:pt idx="21">
                  <c:v>0.8</c:v>
                </c:pt>
                <c:pt idx="22">
                  <c:v>0.67900000000000005</c:v>
                </c:pt>
                <c:pt idx="23">
                  <c:v>0.69799999999999995</c:v>
                </c:pt>
                <c:pt idx="24">
                  <c:v>0.69599999999999995</c:v>
                </c:pt>
                <c:pt idx="25">
                  <c:v>0.80600000000000005</c:v>
                </c:pt>
              </c:numCache>
            </c:numRef>
          </c:val>
        </c:ser>
        <c:ser>
          <c:idx val="1"/>
          <c:order val="1"/>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List'!$F$18:$AO$18</c:f>
              <c:numCache>
                <c:formatCode>0.0%</c:formatCode>
                <c:ptCount val="36"/>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pt idx="24">
                  <c:v>0.90100000000000002</c:v>
                </c:pt>
                <c:pt idx="25">
                  <c:v>0.90100000000000002</c:v>
                </c:pt>
                <c:pt idx="26">
                  <c:v>0.90100000000000002</c:v>
                </c:pt>
                <c:pt idx="27">
                  <c:v>0.90100000000000002</c:v>
                </c:pt>
                <c:pt idx="28">
                  <c:v>0.90100000000000002</c:v>
                </c:pt>
                <c:pt idx="29">
                  <c:v>0.90100000000000002</c:v>
                </c:pt>
                <c:pt idx="30">
                  <c:v>0.90100000000000002</c:v>
                </c:pt>
                <c:pt idx="31">
                  <c:v>0.90100000000000002</c:v>
                </c:pt>
                <c:pt idx="32">
                  <c:v>0.90100000000000002</c:v>
                </c:pt>
                <c:pt idx="33">
                  <c:v>0.90100000000000002</c:v>
                </c:pt>
                <c:pt idx="34">
                  <c:v>0.90100000000000002</c:v>
                </c:pt>
                <c:pt idx="35">
                  <c:v>0.90100000000000002</c:v>
                </c:pt>
              </c:numCache>
            </c:numRef>
          </c:val>
        </c:ser>
        <c:ser>
          <c:idx val="2"/>
          <c:order val="2"/>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List'!$F$19:$AO$19</c:f>
              <c:numCache>
                <c:formatCode>0.0%</c:formatCode>
                <c:ptCount val="36"/>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pt idx="24">
                  <c:v>0.77900000000000003</c:v>
                </c:pt>
                <c:pt idx="25">
                  <c:v>0.77900000000000003</c:v>
                </c:pt>
                <c:pt idx="26">
                  <c:v>0.77900000000000003</c:v>
                </c:pt>
                <c:pt idx="27">
                  <c:v>0.77900000000000003</c:v>
                </c:pt>
                <c:pt idx="28">
                  <c:v>0.77900000000000003</c:v>
                </c:pt>
                <c:pt idx="29">
                  <c:v>0.77900000000000003</c:v>
                </c:pt>
                <c:pt idx="30">
                  <c:v>0.77900000000000003</c:v>
                </c:pt>
                <c:pt idx="31">
                  <c:v>0.77900000000000003</c:v>
                </c:pt>
                <c:pt idx="32">
                  <c:v>0.77900000000000003</c:v>
                </c:pt>
                <c:pt idx="33">
                  <c:v>0.77900000000000003</c:v>
                </c:pt>
                <c:pt idx="34">
                  <c:v>0.77900000000000003</c:v>
                </c:pt>
                <c:pt idx="35">
                  <c:v>0.77900000000000003</c:v>
                </c:pt>
              </c:numCache>
            </c:numRef>
          </c:val>
        </c:ser>
        <c:marker val="1"/>
        <c:axId val="110263296"/>
        <c:axId val="110277376"/>
      </c:lineChart>
      <c:dateAx>
        <c:axId val="110263296"/>
        <c:scaling>
          <c:orientation val="minMax"/>
        </c:scaling>
        <c:delete val="1"/>
        <c:axPos val="b"/>
        <c:numFmt formatCode="mmm\-yy" sourceLinked="1"/>
        <c:tickLblPos val="none"/>
        <c:crossAx val="110277376"/>
        <c:crosses val="autoZero"/>
        <c:auto val="1"/>
        <c:lblOffset val="100"/>
      </c:dateAx>
      <c:valAx>
        <c:axId val="110277376"/>
        <c:scaling>
          <c:orientation val="minMax"/>
          <c:max val="0.95000000000000062"/>
          <c:min val="0.60500000000000165"/>
        </c:scaling>
        <c:delete val="1"/>
        <c:axPos val="l"/>
        <c:numFmt formatCode="0.0%" sourceLinked="1"/>
        <c:tickLblPos val="none"/>
        <c:crossAx val="11026329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List'!$F$21:$AO$21</c:f>
              <c:numCache>
                <c:formatCode>0.0%</c:formatCode>
                <c:ptCount val="36"/>
                <c:pt idx="0">
                  <c:v>0.74299999999999999</c:v>
                </c:pt>
                <c:pt idx="1">
                  <c:v>0.748</c:v>
                </c:pt>
                <c:pt idx="2">
                  <c:v>0.69299999999999995</c:v>
                </c:pt>
                <c:pt idx="3">
                  <c:v>0.71299999999999997</c:v>
                </c:pt>
                <c:pt idx="4">
                  <c:v>0.65400000000000003</c:v>
                </c:pt>
                <c:pt idx="5">
                  <c:v>0.65800000000000003</c:v>
                </c:pt>
                <c:pt idx="6">
                  <c:v>0.77100000000000002</c:v>
                </c:pt>
                <c:pt idx="7">
                  <c:v>0.64500000000000002</c:v>
                </c:pt>
                <c:pt idx="8">
                  <c:v>0.74199999999999999</c:v>
                </c:pt>
                <c:pt idx="9">
                  <c:v>0.77700000000000002</c:v>
                </c:pt>
                <c:pt idx="10">
                  <c:v>0.85099999999999998</c:v>
                </c:pt>
                <c:pt idx="11">
                  <c:v>0.68</c:v>
                </c:pt>
                <c:pt idx="12">
                  <c:v>0.79200000000000004</c:v>
                </c:pt>
                <c:pt idx="13">
                  <c:v>0.77800000000000002</c:v>
                </c:pt>
                <c:pt idx="14">
                  <c:v>0.752</c:v>
                </c:pt>
                <c:pt idx="15">
                  <c:v>0.73199999999999998</c:v>
                </c:pt>
                <c:pt idx="16">
                  <c:v>0.81299999999999994</c:v>
                </c:pt>
                <c:pt idx="17">
                  <c:v>0.72</c:v>
                </c:pt>
                <c:pt idx="18">
                  <c:v>0.78</c:v>
                </c:pt>
                <c:pt idx="19">
                  <c:v>0.83099999999999996</c:v>
                </c:pt>
                <c:pt idx="20">
                  <c:v>0.78400000000000003</c:v>
                </c:pt>
                <c:pt idx="21">
                  <c:v>0.79100000000000004</c:v>
                </c:pt>
                <c:pt idx="22">
                  <c:v>0.83799999999999997</c:v>
                </c:pt>
                <c:pt idx="23">
                  <c:v>0.86799999999999999</c:v>
                </c:pt>
                <c:pt idx="24">
                  <c:v>0.86799999999999999</c:v>
                </c:pt>
                <c:pt idx="25">
                  <c:v>0.82899999999999996</c:v>
                </c:pt>
              </c:numCache>
            </c:numRef>
          </c:val>
        </c:ser>
        <c:ser>
          <c:idx val="1"/>
          <c:order val="1"/>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List'!$F$22:$AO$22</c:f>
              <c:numCache>
                <c:formatCode>0.0%</c:formatCode>
                <c:ptCount val="36"/>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pt idx="24">
                  <c:v>0.90100000000000002</c:v>
                </c:pt>
                <c:pt idx="25">
                  <c:v>0.90100000000000002</c:v>
                </c:pt>
                <c:pt idx="26">
                  <c:v>0.90100000000000002</c:v>
                </c:pt>
                <c:pt idx="27">
                  <c:v>0.90100000000000002</c:v>
                </c:pt>
                <c:pt idx="28">
                  <c:v>0.90100000000000002</c:v>
                </c:pt>
                <c:pt idx="29">
                  <c:v>0.90100000000000002</c:v>
                </c:pt>
                <c:pt idx="30">
                  <c:v>0.90100000000000002</c:v>
                </c:pt>
                <c:pt idx="31">
                  <c:v>0.90100000000000002</c:v>
                </c:pt>
                <c:pt idx="32">
                  <c:v>0.90100000000000002</c:v>
                </c:pt>
                <c:pt idx="33">
                  <c:v>0.90100000000000002</c:v>
                </c:pt>
                <c:pt idx="34">
                  <c:v>0.90100000000000002</c:v>
                </c:pt>
                <c:pt idx="35">
                  <c:v>0.90100000000000002</c:v>
                </c:pt>
              </c:numCache>
            </c:numRef>
          </c:val>
        </c:ser>
        <c:ser>
          <c:idx val="2"/>
          <c:order val="2"/>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List'!$F$23:$AO$23</c:f>
              <c:numCache>
                <c:formatCode>0.0%</c:formatCode>
                <c:ptCount val="36"/>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pt idx="24">
                  <c:v>0.77900000000000003</c:v>
                </c:pt>
                <c:pt idx="25">
                  <c:v>0.77900000000000003</c:v>
                </c:pt>
                <c:pt idx="26">
                  <c:v>0.77900000000000003</c:v>
                </c:pt>
                <c:pt idx="27">
                  <c:v>0.77900000000000003</c:v>
                </c:pt>
                <c:pt idx="28">
                  <c:v>0.77900000000000003</c:v>
                </c:pt>
                <c:pt idx="29">
                  <c:v>0.77900000000000003</c:v>
                </c:pt>
                <c:pt idx="30">
                  <c:v>0.77900000000000003</c:v>
                </c:pt>
                <c:pt idx="31">
                  <c:v>0.77900000000000003</c:v>
                </c:pt>
                <c:pt idx="32">
                  <c:v>0.77900000000000003</c:v>
                </c:pt>
                <c:pt idx="33">
                  <c:v>0.77900000000000003</c:v>
                </c:pt>
                <c:pt idx="34">
                  <c:v>0.77900000000000003</c:v>
                </c:pt>
                <c:pt idx="35">
                  <c:v>0.77900000000000003</c:v>
                </c:pt>
              </c:numCache>
            </c:numRef>
          </c:val>
        </c:ser>
        <c:marker val="1"/>
        <c:axId val="112481792"/>
        <c:axId val="112483328"/>
      </c:lineChart>
      <c:dateAx>
        <c:axId val="112481792"/>
        <c:scaling>
          <c:orientation val="minMax"/>
        </c:scaling>
        <c:delete val="1"/>
        <c:axPos val="b"/>
        <c:numFmt formatCode="mmm\-yy" sourceLinked="1"/>
        <c:tickLblPos val="none"/>
        <c:crossAx val="112483328"/>
        <c:crosses val="autoZero"/>
        <c:auto val="1"/>
        <c:lblOffset val="100"/>
      </c:dateAx>
      <c:valAx>
        <c:axId val="112483328"/>
        <c:scaling>
          <c:orientation val="minMax"/>
          <c:max val="0.95000000000000062"/>
          <c:min val="0.60000000000000064"/>
        </c:scaling>
        <c:delete val="1"/>
        <c:axPos val="l"/>
        <c:numFmt formatCode="0.0%" sourceLinked="1"/>
        <c:tickLblPos val="none"/>
        <c:crossAx val="11248179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List'!$F$25:$AO$25</c:f>
              <c:numCache>
                <c:formatCode>0.0%</c:formatCode>
                <c:ptCount val="36"/>
                <c:pt idx="0">
                  <c:v>0.74</c:v>
                </c:pt>
                <c:pt idx="1">
                  <c:v>0.82899999999999996</c:v>
                </c:pt>
                <c:pt idx="2">
                  <c:v>0.71899999999999997</c:v>
                </c:pt>
                <c:pt idx="3">
                  <c:v>0.71499999999999997</c:v>
                </c:pt>
                <c:pt idx="4">
                  <c:v>0.86199999999999999</c:v>
                </c:pt>
                <c:pt idx="5">
                  <c:v>0.73499999999999999</c:v>
                </c:pt>
                <c:pt idx="6">
                  <c:v>0.76500000000000001</c:v>
                </c:pt>
                <c:pt idx="7">
                  <c:v>0.82899999999999996</c:v>
                </c:pt>
                <c:pt idx="8">
                  <c:v>0.71199999999999997</c:v>
                </c:pt>
                <c:pt idx="9">
                  <c:v>0.69899999999999995</c:v>
                </c:pt>
                <c:pt idx="10">
                  <c:v>0.79400000000000004</c:v>
                </c:pt>
                <c:pt idx="11">
                  <c:v>0.65900000000000003</c:v>
                </c:pt>
                <c:pt idx="12">
                  <c:v>0.57499999999999996</c:v>
                </c:pt>
                <c:pt idx="13">
                  <c:v>0.76700000000000002</c:v>
                </c:pt>
                <c:pt idx="14">
                  <c:v>0.82599999999999996</c:v>
                </c:pt>
                <c:pt idx="15">
                  <c:v>0.70199999999999996</c:v>
                </c:pt>
                <c:pt idx="16">
                  <c:v>0.83599999999999997</c:v>
                </c:pt>
                <c:pt idx="17">
                  <c:v>0.69299999999999995</c:v>
                </c:pt>
                <c:pt idx="18">
                  <c:v>0.79400000000000004</c:v>
                </c:pt>
                <c:pt idx="19">
                  <c:v>0.76100000000000001</c:v>
                </c:pt>
                <c:pt idx="20">
                  <c:v>0.68200000000000005</c:v>
                </c:pt>
                <c:pt idx="21">
                  <c:v>0.73</c:v>
                </c:pt>
                <c:pt idx="22">
                  <c:v>0.80300000000000005</c:v>
                </c:pt>
                <c:pt idx="23">
                  <c:v>0.81</c:v>
                </c:pt>
                <c:pt idx="24">
                  <c:v>0.78800000000000003</c:v>
                </c:pt>
                <c:pt idx="25">
                  <c:v>0.70499999999999996</c:v>
                </c:pt>
              </c:numCache>
            </c:numRef>
          </c:val>
        </c:ser>
        <c:ser>
          <c:idx val="1"/>
          <c:order val="1"/>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List'!$F$26:$AO$26</c:f>
              <c:numCache>
                <c:formatCode>0.0%</c:formatCode>
                <c:ptCount val="36"/>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pt idx="24">
                  <c:v>0.90100000000000002</c:v>
                </c:pt>
                <c:pt idx="25">
                  <c:v>0.90100000000000002</c:v>
                </c:pt>
                <c:pt idx="26">
                  <c:v>0.90100000000000002</c:v>
                </c:pt>
                <c:pt idx="27">
                  <c:v>0.90100000000000002</c:v>
                </c:pt>
                <c:pt idx="28">
                  <c:v>0.90100000000000002</c:v>
                </c:pt>
                <c:pt idx="29">
                  <c:v>0.90100000000000002</c:v>
                </c:pt>
                <c:pt idx="30">
                  <c:v>0.90100000000000002</c:v>
                </c:pt>
                <c:pt idx="31">
                  <c:v>0.90100000000000002</c:v>
                </c:pt>
                <c:pt idx="32">
                  <c:v>0.90100000000000002</c:v>
                </c:pt>
                <c:pt idx="33">
                  <c:v>0.90100000000000002</c:v>
                </c:pt>
                <c:pt idx="34">
                  <c:v>0.90100000000000002</c:v>
                </c:pt>
                <c:pt idx="35">
                  <c:v>0.90100000000000002</c:v>
                </c:pt>
              </c:numCache>
            </c:numRef>
          </c:val>
        </c:ser>
        <c:ser>
          <c:idx val="2"/>
          <c:order val="2"/>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List'!$F$27:$AO$27</c:f>
              <c:numCache>
                <c:formatCode>0.0%</c:formatCode>
                <c:ptCount val="36"/>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pt idx="24">
                  <c:v>0.77900000000000003</c:v>
                </c:pt>
                <c:pt idx="25">
                  <c:v>0.77900000000000003</c:v>
                </c:pt>
                <c:pt idx="26">
                  <c:v>0.77900000000000003</c:v>
                </c:pt>
                <c:pt idx="27">
                  <c:v>0.77900000000000003</c:v>
                </c:pt>
                <c:pt idx="28">
                  <c:v>0.77900000000000003</c:v>
                </c:pt>
                <c:pt idx="29">
                  <c:v>0.77900000000000003</c:v>
                </c:pt>
                <c:pt idx="30">
                  <c:v>0.77900000000000003</c:v>
                </c:pt>
                <c:pt idx="31">
                  <c:v>0.77900000000000003</c:v>
                </c:pt>
                <c:pt idx="32">
                  <c:v>0.77900000000000003</c:v>
                </c:pt>
                <c:pt idx="33">
                  <c:v>0.77900000000000003</c:v>
                </c:pt>
                <c:pt idx="34">
                  <c:v>0.77900000000000003</c:v>
                </c:pt>
                <c:pt idx="35">
                  <c:v>0.77900000000000003</c:v>
                </c:pt>
              </c:numCache>
            </c:numRef>
          </c:val>
        </c:ser>
        <c:marker val="1"/>
        <c:axId val="112512384"/>
        <c:axId val="112931968"/>
      </c:lineChart>
      <c:dateAx>
        <c:axId val="112512384"/>
        <c:scaling>
          <c:orientation val="minMax"/>
        </c:scaling>
        <c:delete val="1"/>
        <c:axPos val="b"/>
        <c:numFmt formatCode="mmm\-yy" sourceLinked="1"/>
        <c:tickLblPos val="none"/>
        <c:crossAx val="112931968"/>
        <c:crosses val="autoZero"/>
        <c:auto val="1"/>
        <c:lblOffset val="100"/>
      </c:dateAx>
      <c:valAx>
        <c:axId val="112931968"/>
        <c:scaling>
          <c:orientation val="minMax"/>
          <c:max val="0.95000000000000062"/>
          <c:min val="0.60000000000000064"/>
        </c:scaling>
        <c:delete val="1"/>
        <c:axPos val="l"/>
        <c:numFmt formatCode="0.0%" sourceLinked="1"/>
        <c:tickLblPos val="none"/>
        <c:crossAx val="11251238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List'!$F$59:$AO$59</c:f>
              <c:numCache>
                <c:formatCode>0.0%</c:formatCode>
                <c:ptCount val="36"/>
                <c:pt idx="0">
                  <c:v>0.54800000000000004</c:v>
                </c:pt>
                <c:pt idx="1">
                  <c:v>0.65700000000000003</c:v>
                </c:pt>
                <c:pt idx="2">
                  <c:v>0.57299999999999995</c:v>
                </c:pt>
                <c:pt idx="3">
                  <c:v>0.6</c:v>
                </c:pt>
                <c:pt idx="4">
                  <c:v>0.60599999999999998</c:v>
                </c:pt>
                <c:pt idx="5">
                  <c:v>0.496</c:v>
                </c:pt>
                <c:pt idx="6">
                  <c:v>0.57699999999999996</c:v>
                </c:pt>
                <c:pt idx="7">
                  <c:v>0.55400000000000005</c:v>
                </c:pt>
                <c:pt idx="8">
                  <c:v>0.504</c:v>
                </c:pt>
                <c:pt idx="9">
                  <c:v>0.55400000000000005</c:v>
                </c:pt>
                <c:pt idx="10">
                  <c:v>0.54200000000000004</c:v>
                </c:pt>
                <c:pt idx="11">
                  <c:v>0.5</c:v>
                </c:pt>
                <c:pt idx="12">
                  <c:v>0.52300000000000002</c:v>
                </c:pt>
                <c:pt idx="13">
                  <c:v>0.63900000000000001</c:v>
                </c:pt>
                <c:pt idx="14">
                  <c:v>0.496</c:v>
                </c:pt>
                <c:pt idx="15">
                  <c:v>0.56000000000000005</c:v>
                </c:pt>
                <c:pt idx="16">
                  <c:v>0.59599999999999997</c:v>
                </c:pt>
                <c:pt idx="17">
                  <c:v>0.63700000000000001</c:v>
                </c:pt>
                <c:pt idx="18">
                  <c:v>0.58399999999999996</c:v>
                </c:pt>
                <c:pt idx="19">
                  <c:v>0.71399999999999997</c:v>
                </c:pt>
                <c:pt idx="20">
                  <c:v>0.45900000000000002</c:v>
                </c:pt>
                <c:pt idx="21">
                  <c:v>0.59099999999999997</c:v>
                </c:pt>
                <c:pt idx="22">
                  <c:v>0.49</c:v>
                </c:pt>
                <c:pt idx="23">
                  <c:v>0.51900000000000002</c:v>
                </c:pt>
                <c:pt idx="24">
                  <c:v>0.58399999999999996</c:v>
                </c:pt>
                <c:pt idx="25">
                  <c:v>0.71499999999999997</c:v>
                </c:pt>
              </c:numCache>
            </c:numRef>
          </c:val>
        </c:ser>
        <c:ser>
          <c:idx val="1"/>
          <c:order val="1"/>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List'!$F$60:$AO$60</c:f>
              <c:numCache>
                <c:formatCode>0.0%</c:formatCode>
                <c:ptCount val="36"/>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pt idx="28">
                  <c:v>0.9</c:v>
                </c:pt>
                <c:pt idx="29">
                  <c:v>0.9</c:v>
                </c:pt>
                <c:pt idx="30">
                  <c:v>0.9</c:v>
                </c:pt>
                <c:pt idx="31">
                  <c:v>0.9</c:v>
                </c:pt>
                <c:pt idx="32">
                  <c:v>0.9</c:v>
                </c:pt>
                <c:pt idx="33">
                  <c:v>0.9</c:v>
                </c:pt>
                <c:pt idx="34">
                  <c:v>0.9</c:v>
                </c:pt>
                <c:pt idx="35">
                  <c:v>0.9</c:v>
                </c:pt>
              </c:numCache>
            </c:numRef>
          </c:val>
        </c:ser>
        <c:ser>
          <c:idx val="2"/>
          <c:order val="2"/>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List'!$F$62:$AO$62</c:f>
              <c:numCache>
                <c:formatCode>0.0%</c:formatCode>
                <c:ptCount val="36"/>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pt idx="28">
                  <c:v>0.6</c:v>
                </c:pt>
                <c:pt idx="29">
                  <c:v>0.6</c:v>
                </c:pt>
                <c:pt idx="30">
                  <c:v>0.6</c:v>
                </c:pt>
                <c:pt idx="31">
                  <c:v>0.6</c:v>
                </c:pt>
                <c:pt idx="32">
                  <c:v>0.6</c:v>
                </c:pt>
                <c:pt idx="33">
                  <c:v>0.6</c:v>
                </c:pt>
                <c:pt idx="34">
                  <c:v>0.6</c:v>
                </c:pt>
                <c:pt idx="35">
                  <c:v>0.6</c:v>
                </c:pt>
              </c:numCache>
            </c:numRef>
          </c:val>
        </c:ser>
        <c:marker val="1"/>
        <c:axId val="112948736"/>
        <c:axId val="112950272"/>
      </c:lineChart>
      <c:dateAx>
        <c:axId val="112948736"/>
        <c:scaling>
          <c:orientation val="minMax"/>
        </c:scaling>
        <c:delete val="1"/>
        <c:axPos val="b"/>
        <c:numFmt formatCode="mmm\-yy" sourceLinked="1"/>
        <c:tickLblPos val="none"/>
        <c:crossAx val="112950272"/>
        <c:crosses val="autoZero"/>
        <c:auto val="1"/>
        <c:lblOffset val="100"/>
      </c:dateAx>
      <c:valAx>
        <c:axId val="112950272"/>
        <c:scaling>
          <c:orientation val="minMax"/>
          <c:max val="0.90000000000000102"/>
          <c:min val="0.40000000000000102"/>
        </c:scaling>
        <c:delete val="1"/>
        <c:axPos val="l"/>
        <c:numFmt formatCode="0.0%" sourceLinked="1"/>
        <c:tickLblPos val="none"/>
        <c:crossAx val="11294873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List'!$F$64:$AO$64</c:f>
              <c:numCache>
                <c:formatCode>0.0%</c:formatCode>
                <c:ptCount val="36"/>
                <c:pt idx="0">
                  <c:v>0.51</c:v>
                </c:pt>
                <c:pt idx="1">
                  <c:v>0.60299999999999998</c:v>
                </c:pt>
                <c:pt idx="2">
                  <c:v>0.53200000000000003</c:v>
                </c:pt>
                <c:pt idx="3">
                  <c:v>0.56699999999999995</c:v>
                </c:pt>
                <c:pt idx="4">
                  <c:v>0.86399999999999999</c:v>
                </c:pt>
                <c:pt idx="5">
                  <c:v>0.65</c:v>
                </c:pt>
                <c:pt idx="6">
                  <c:v>0.80700000000000005</c:v>
                </c:pt>
                <c:pt idx="7">
                  <c:v>0.84899999999999998</c:v>
                </c:pt>
                <c:pt idx="8">
                  <c:v>0.59</c:v>
                </c:pt>
                <c:pt idx="9">
                  <c:v>0.48299999999999998</c:v>
                </c:pt>
                <c:pt idx="10">
                  <c:v>0.55100000000000005</c:v>
                </c:pt>
                <c:pt idx="11">
                  <c:v>0.53700000000000003</c:v>
                </c:pt>
                <c:pt idx="12">
                  <c:v>0.69099999999999995</c:v>
                </c:pt>
                <c:pt idx="13">
                  <c:v>0.81399999999999995</c:v>
                </c:pt>
                <c:pt idx="14">
                  <c:v>0.60699999999999998</c:v>
                </c:pt>
                <c:pt idx="15">
                  <c:v>0.52600000000000002</c:v>
                </c:pt>
                <c:pt idx="16">
                  <c:v>0.78700000000000003</c:v>
                </c:pt>
                <c:pt idx="17">
                  <c:v>0.85399999999999998</c:v>
                </c:pt>
                <c:pt idx="18">
                  <c:v>0.80300000000000005</c:v>
                </c:pt>
                <c:pt idx="19">
                  <c:v>0.58099999999999996</c:v>
                </c:pt>
                <c:pt idx="20">
                  <c:v>0.57199999999999995</c:v>
                </c:pt>
                <c:pt idx="21">
                  <c:v>0.69699999999999995</c:v>
                </c:pt>
                <c:pt idx="22">
                  <c:v>0.55000000000000004</c:v>
                </c:pt>
                <c:pt idx="23">
                  <c:v>0.73699999999999999</c:v>
                </c:pt>
                <c:pt idx="24">
                  <c:v>0.79400000000000004</c:v>
                </c:pt>
                <c:pt idx="25">
                  <c:v>0.72</c:v>
                </c:pt>
              </c:numCache>
            </c:numRef>
          </c:val>
        </c:ser>
        <c:ser>
          <c:idx val="1"/>
          <c:order val="1"/>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List'!$F$65:$AO$65</c:f>
              <c:numCache>
                <c:formatCode>0.0%</c:formatCode>
                <c:ptCount val="36"/>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pt idx="29">
                  <c:v>0.78</c:v>
                </c:pt>
                <c:pt idx="30">
                  <c:v>0.78</c:v>
                </c:pt>
                <c:pt idx="31">
                  <c:v>0.78</c:v>
                </c:pt>
                <c:pt idx="32">
                  <c:v>0.78</c:v>
                </c:pt>
                <c:pt idx="33">
                  <c:v>0.78</c:v>
                </c:pt>
                <c:pt idx="34">
                  <c:v>0.78</c:v>
                </c:pt>
                <c:pt idx="35">
                  <c:v>0.78</c:v>
                </c:pt>
              </c:numCache>
            </c:numRef>
          </c:val>
        </c:ser>
        <c:ser>
          <c:idx val="2"/>
          <c:order val="2"/>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List'!$F$67:$AO$67</c:f>
              <c:numCache>
                <c:formatCode>0.0%</c:formatCode>
                <c:ptCount val="36"/>
                <c:pt idx="0">
                  <c:v>0.65</c:v>
                </c:pt>
                <c:pt idx="1">
                  <c:v>0.65</c:v>
                </c:pt>
                <c:pt idx="2">
                  <c:v>0.65</c:v>
                </c:pt>
                <c:pt idx="3">
                  <c:v>0.65</c:v>
                </c:pt>
                <c:pt idx="4">
                  <c:v>0.65</c:v>
                </c:pt>
                <c:pt idx="5">
                  <c:v>0.65</c:v>
                </c:pt>
                <c:pt idx="6">
                  <c:v>0.65</c:v>
                </c:pt>
                <c:pt idx="7">
                  <c:v>0.65</c:v>
                </c:pt>
                <c:pt idx="8">
                  <c:v>0.65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0.65</c:v>
                </c:pt>
                <c:pt idx="23">
                  <c:v>0.65</c:v>
                </c:pt>
                <c:pt idx="24">
                  <c:v>0.65</c:v>
                </c:pt>
                <c:pt idx="25">
                  <c:v>0.65</c:v>
                </c:pt>
                <c:pt idx="26">
                  <c:v>0.65</c:v>
                </c:pt>
                <c:pt idx="27">
                  <c:v>0.65</c:v>
                </c:pt>
                <c:pt idx="28">
                  <c:v>0.65</c:v>
                </c:pt>
                <c:pt idx="29">
                  <c:v>0.65</c:v>
                </c:pt>
                <c:pt idx="30">
                  <c:v>0.65</c:v>
                </c:pt>
                <c:pt idx="31">
                  <c:v>0.65</c:v>
                </c:pt>
                <c:pt idx="32">
                  <c:v>0.65</c:v>
                </c:pt>
                <c:pt idx="33">
                  <c:v>0.65</c:v>
                </c:pt>
                <c:pt idx="34">
                  <c:v>0.65</c:v>
                </c:pt>
                <c:pt idx="35">
                  <c:v>0.65</c:v>
                </c:pt>
              </c:numCache>
            </c:numRef>
          </c:val>
        </c:ser>
        <c:marker val="1"/>
        <c:axId val="113126400"/>
        <c:axId val="113140480"/>
      </c:lineChart>
      <c:dateAx>
        <c:axId val="113126400"/>
        <c:scaling>
          <c:orientation val="minMax"/>
        </c:scaling>
        <c:delete val="1"/>
        <c:axPos val="b"/>
        <c:numFmt formatCode="mmm\-yy" sourceLinked="1"/>
        <c:tickLblPos val="none"/>
        <c:crossAx val="113140480"/>
        <c:crosses val="autoZero"/>
        <c:auto val="1"/>
        <c:lblOffset val="100"/>
      </c:dateAx>
      <c:valAx>
        <c:axId val="113140480"/>
        <c:scaling>
          <c:orientation val="minMax"/>
          <c:max val="0.95000000000000062"/>
          <c:min val="0.5"/>
        </c:scaling>
        <c:delete val="1"/>
        <c:axPos val="l"/>
        <c:numFmt formatCode="0.0%" sourceLinked="1"/>
        <c:tickLblPos val="none"/>
        <c:crossAx val="11312640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List'!$F$69:$AO$69</c:f>
              <c:numCache>
                <c:formatCode>0.0%</c:formatCode>
                <c:ptCount val="36"/>
                <c:pt idx="0">
                  <c:v>0.69399999999999995</c:v>
                </c:pt>
                <c:pt idx="1">
                  <c:v>0.70199999999999996</c:v>
                </c:pt>
                <c:pt idx="2">
                  <c:v>0.74399999999999999</c:v>
                </c:pt>
                <c:pt idx="3">
                  <c:v>0.71699999999999997</c:v>
                </c:pt>
                <c:pt idx="4">
                  <c:v>0.79300000000000004</c:v>
                </c:pt>
                <c:pt idx="5">
                  <c:v>0.72199999999999998</c:v>
                </c:pt>
                <c:pt idx="6">
                  <c:v>0.80100000000000005</c:v>
                </c:pt>
                <c:pt idx="7">
                  <c:v>0.72</c:v>
                </c:pt>
                <c:pt idx="8">
                  <c:v>0.75</c:v>
                </c:pt>
                <c:pt idx="9">
                  <c:v>0.75600000000000001</c:v>
                </c:pt>
                <c:pt idx="10">
                  <c:v>0.86499999999999999</c:v>
                </c:pt>
                <c:pt idx="11">
                  <c:v>0.77700000000000002</c:v>
                </c:pt>
                <c:pt idx="12">
                  <c:v>0.71099999999999997</c:v>
                </c:pt>
                <c:pt idx="13">
                  <c:v>0.83299999999999996</c:v>
                </c:pt>
                <c:pt idx="14">
                  <c:v>0.83399999999999996</c:v>
                </c:pt>
                <c:pt idx="15">
                  <c:v>0.76800000000000002</c:v>
                </c:pt>
                <c:pt idx="16">
                  <c:v>0.81299999999999994</c:v>
                </c:pt>
                <c:pt idx="17">
                  <c:v>0.74</c:v>
                </c:pt>
                <c:pt idx="18">
                  <c:v>0.72799999999999998</c:v>
                </c:pt>
                <c:pt idx="19">
                  <c:v>0.84699999999999998</c:v>
                </c:pt>
                <c:pt idx="20">
                  <c:v>0.78600000000000003</c:v>
                </c:pt>
                <c:pt idx="21">
                  <c:v>0.747</c:v>
                </c:pt>
                <c:pt idx="22">
                  <c:v>0.82</c:v>
                </c:pt>
                <c:pt idx="23">
                  <c:v>0.74299999999999999</c:v>
                </c:pt>
                <c:pt idx="24">
                  <c:v>0.74</c:v>
                </c:pt>
                <c:pt idx="25">
                  <c:v>0.85</c:v>
                </c:pt>
              </c:numCache>
            </c:numRef>
          </c:val>
        </c:ser>
        <c:ser>
          <c:idx val="1"/>
          <c:order val="1"/>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List'!$F$70:$AO$70</c:f>
              <c:numCache>
                <c:formatCode>0.0%</c:formatCode>
                <c:ptCount val="36"/>
                <c:pt idx="0">
                  <c:v>0.876</c:v>
                </c:pt>
                <c:pt idx="1">
                  <c:v>0.876</c:v>
                </c:pt>
                <c:pt idx="2">
                  <c:v>0.876</c:v>
                </c:pt>
                <c:pt idx="3">
                  <c:v>0.876</c:v>
                </c:pt>
                <c:pt idx="4">
                  <c:v>0.876</c:v>
                </c:pt>
                <c:pt idx="5">
                  <c:v>0.876</c:v>
                </c:pt>
                <c:pt idx="6">
                  <c:v>0.876</c:v>
                </c:pt>
                <c:pt idx="7">
                  <c:v>0.876</c:v>
                </c:pt>
                <c:pt idx="8">
                  <c:v>0.876</c:v>
                </c:pt>
                <c:pt idx="9">
                  <c:v>0.876</c:v>
                </c:pt>
                <c:pt idx="10">
                  <c:v>0.876</c:v>
                </c:pt>
                <c:pt idx="11">
                  <c:v>0.876</c:v>
                </c:pt>
                <c:pt idx="12">
                  <c:v>0.876</c:v>
                </c:pt>
                <c:pt idx="13">
                  <c:v>0.876</c:v>
                </c:pt>
                <c:pt idx="14">
                  <c:v>0.876</c:v>
                </c:pt>
                <c:pt idx="15">
                  <c:v>0.876</c:v>
                </c:pt>
                <c:pt idx="16">
                  <c:v>0.876</c:v>
                </c:pt>
                <c:pt idx="17">
                  <c:v>0.876</c:v>
                </c:pt>
                <c:pt idx="18">
                  <c:v>0.876</c:v>
                </c:pt>
                <c:pt idx="19">
                  <c:v>0.876</c:v>
                </c:pt>
                <c:pt idx="20">
                  <c:v>0.876</c:v>
                </c:pt>
                <c:pt idx="21">
                  <c:v>0.876</c:v>
                </c:pt>
                <c:pt idx="22">
                  <c:v>0.876</c:v>
                </c:pt>
                <c:pt idx="23">
                  <c:v>0.876</c:v>
                </c:pt>
                <c:pt idx="24">
                  <c:v>0.876</c:v>
                </c:pt>
                <c:pt idx="25">
                  <c:v>0.876</c:v>
                </c:pt>
                <c:pt idx="26">
                  <c:v>0.876</c:v>
                </c:pt>
                <c:pt idx="27">
                  <c:v>0.876</c:v>
                </c:pt>
                <c:pt idx="28">
                  <c:v>0.876</c:v>
                </c:pt>
                <c:pt idx="29">
                  <c:v>0.876</c:v>
                </c:pt>
                <c:pt idx="30">
                  <c:v>0.876</c:v>
                </c:pt>
                <c:pt idx="31">
                  <c:v>0.876</c:v>
                </c:pt>
                <c:pt idx="32">
                  <c:v>0.876</c:v>
                </c:pt>
                <c:pt idx="33">
                  <c:v>0.876</c:v>
                </c:pt>
                <c:pt idx="34">
                  <c:v>0.876</c:v>
                </c:pt>
                <c:pt idx="35">
                  <c:v>0.876</c:v>
                </c:pt>
              </c:numCache>
            </c:numRef>
          </c:val>
        </c:ser>
        <c:ser>
          <c:idx val="2"/>
          <c:order val="2"/>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List'!$F$72:$AO$72</c:f>
              <c:numCache>
                <c:formatCode>0.0%</c:formatCode>
                <c:ptCount val="36"/>
                <c:pt idx="0">
                  <c:v>0.625</c:v>
                </c:pt>
                <c:pt idx="1">
                  <c:v>0.625</c:v>
                </c:pt>
                <c:pt idx="2">
                  <c:v>0.625</c:v>
                </c:pt>
                <c:pt idx="3">
                  <c:v>0.625</c:v>
                </c:pt>
                <c:pt idx="4">
                  <c:v>0.625</c:v>
                </c:pt>
                <c:pt idx="5">
                  <c:v>0.625</c:v>
                </c:pt>
                <c:pt idx="6">
                  <c:v>0.625</c:v>
                </c:pt>
                <c:pt idx="7">
                  <c:v>0.625</c:v>
                </c:pt>
                <c:pt idx="8">
                  <c:v>0.625</c:v>
                </c:pt>
                <c:pt idx="9">
                  <c:v>0.625</c:v>
                </c:pt>
                <c:pt idx="10">
                  <c:v>0.625</c:v>
                </c:pt>
                <c:pt idx="11">
                  <c:v>0.625</c:v>
                </c:pt>
                <c:pt idx="12">
                  <c:v>0.625</c:v>
                </c:pt>
                <c:pt idx="13">
                  <c:v>0.625</c:v>
                </c:pt>
                <c:pt idx="14">
                  <c:v>0.625</c:v>
                </c:pt>
                <c:pt idx="15">
                  <c:v>0.625</c:v>
                </c:pt>
                <c:pt idx="16">
                  <c:v>0.625</c:v>
                </c:pt>
                <c:pt idx="17">
                  <c:v>0.625</c:v>
                </c:pt>
                <c:pt idx="18">
                  <c:v>0.625</c:v>
                </c:pt>
                <c:pt idx="19">
                  <c:v>0.625</c:v>
                </c:pt>
                <c:pt idx="20">
                  <c:v>0.625</c:v>
                </c:pt>
                <c:pt idx="21">
                  <c:v>0.625</c:v>
                </c:pt>
                <c:pt idx="22">
                  <c:v>0.625</c:v>
                </c:pt>
                <c:pt idx="23">
                  <c:v>0.625</c:v>
                </c:pt>
                <c:pt idx="24">
                  <c:v>0.625</c:v>
                </c:pt>
                <c:pt idx="25">
                  <c:v>0.625</c:v>
                </c:pt>
                <c:pt idx="26">
                  <c:v>0.625</c:v>
                </c:pt>
                <c:pt idx="27">
                  <c:v>0.625</c:v>
                </c:pt>
                <c:pt idx="28">
                  <c:v>0.625</c:v>
                </c:pt>
                <c:pt idx="29">
                  <c:v>0.625</c:v>
                </c:pt>
                <c:pt idx="30">
                  <c:v>0.625</c:v>
                </c:pt>
                <c:pt idx="31">
                  <c:v>0.625</c:v>
                </c:pt>
                <c:pt idx="32">
                  <c:v>0.625</c:v>
                </c:pt>
                <c:pt idx="33">
                  <c:v>0.625</c:v>
                </c:pt>
                <c:pt idx="34">
                  <c:v>0.625</c:v>
                </c:pt>
                <c:pt idx="35">
                  <c:v>0.625</c:v>
                </c:pt>
              </c:numCache>
            </c:numRef>
          </c:val>
        </c:ser>
        <c:marker val="1"/>
        <c:axId val="113157248"/>
        <c:axId val="113158784"/>
      </c:lineChart>
      <c:dateAx>
        <c:axId val="113157248"/>
        <c:scaling>
          <c:orientation val="minMax"/>
        </c:scaling>
        <c:delete val="1"/>
        <c:axPos val="b"/>
        <c:numFmt formatCode="mmm\-yy" sourceLinked="1"/>
        <c:tickLblPos val="none"/>
        <c:crossAx val="113158784"/>
        <c:crosses val="autoZero"/>
        <c:auto val="1"/>
        <c:lblOffset val="100"/>
      </c:dateAx>
      <c:valAx>
        <c:axId val="113158784"/>
        <c:scaling>
          <c:orientation val="minMax"/>
          <c:max val="0.95000000000000062"/>
          <c:min val="0.60000000000000064"/>
        </c:scaling>
        <c:delete val="1"/>
        <c:axPos val="l"/>
        <c:numFmt formatCode="0.0%" sourceLinked="1"/>
        <c:tickLblPos val="none"/>
        <c:crossAx val="11315724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List'!$F$74:$AO$74</c:f>
              <c:numCache>
                <c:formatCode>0.0%</c:formatCode>
                <c:ptCount val="36"/>
                <c:pt idx="0">
                  <c:v>0.622</c:v>
                </c:pt>
                <c:pt idx="1">
                  <c:v>0.83599999999999997</c:v>
                </c:pt>
                <c:pt idx="2">
                  <c:v>0.75600000000000001</c:v>
                </c:pt>
                <c:pt idx="3">
                  <c:v>0.73099999999999998</c:v>
                </c:pt>
                <c:pt idx="4">
                  <c:v>0.77</c:v>
                </c:pt>
                <c:pt idx="5">
                  <c:v>0.71</c:v>
                </c:pt>
                <c:pt idx="6">
                  <c:v>0.72899999999999998</c:v>
                </c:pt>
                <c:pt idx="7">
                  <c:v>0.82099999999999995</c:v>
                </c:pt>
                <c:pt idx="8">
                  <c:v>0.8</c:v>
                </c:pt>
                <c:pt idx="9">
                  <c:v>0.69799999999999995</c:v>
                </c:pt>
                <c:pt idx="10">
                  <c:v>0.69299999999999995</c:v>
                </c:pt>
                <c:pt idx="11">
                  <c:v>0.80100000000000005</c:v>
                </c:pt>
                <c:pt idx="12">
                  <c:v>0.79600000000000004</c:v>
                </c:pt>
                <c:pt idx="13">
                  <c:v>0.745</c:v>
                </c:pt>
                <c:pt idx="14">
                  <c:v>0.71199999999999997</c:v>
                </c:pt>
                <c:pt idx="15">
                  <c:v>0.78600000000000003</c:v>
                </c:pt>
                <c:pt idx="16">
                  <c:v>0.71899999999999997</c:v>
                </c:pt>
                <c:pt idx="17">
                  <c:v>0.88800000000000001</c:v>
                </c:pt>
                <c:pt idx="18">
                  <c:v>0.7</c:v>
                </c:pt>
                <c:pt idx="19">
                  <c:v>0.92200000000000004</c:v>
                </c:pt>
                <c:pt idx="20">
                  <c:v>0.63800000000000001</c:v>
                </c:pt>
                <c:pt idx="21">
                  <c:v>0.83099999999999996</c:v>
                </c:pt>
                <c:pt idx="22">
                  <c:v>0.78500000000000003</c:v>
                </c:pt>
                <c:pt idx="23">
                  <c:v>0.84899999999999998</c:v>
                </c:pt>
                <c:pt idx="24">
                  <c:v>0.78800000000000003</c:v>
                </c:pt>
                <c:pt idx="25">
                  <c:v>0.86</c:v>
                </c:pt>
              </c:numCache>
            </c:numRef>
          </c:val>
        </c:ser>
        <c:ser>
          <c:idx val="1"/>
          <c:order val="1"/>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List'!$F$75:$AO$75</c:f>
              <c:numCache>
                <c:formatCode>0.0%</c:formatCode>
                <c:ptCount val="36"/>
                <c:pt idx="0">
                  <c:v>0.876</c:v>
                </c:pt>
                <c:pt idx="1">
                  <c:v>0.876</c:v>
                </c:pt>
                <c:pt idx="2">
                  <c:v>0.876</c:v>
                </c:pt>
                <c:pt idx="3">
                  <c:v>0.876</c:v>
                </c:pt>
                <c:pt idx="4">
                  <c:v>0.876</c:v>
                </c:pt>
                <c:pt idx="5">
                  <c:v>0.876</c:v>
                </c:pt>
                <c:pt idx="6">
                  <c:v>0.876</c:v>
                </c:pt>
                <c:pt idx="7">
                  <c:v>0.876</c:v>
                </c:pt>
                <c:pt idx="8">
                  <c:v>0.876</c:v>
                </c:pt>
                <c:pt idx="9">
                  <c:v>0.876</c:v>
                </c:pt>
                <c:pt idx="10">
                  <c:v>0.876</c:v>
                </c:pt>
                <c:pt idx="11">
                  <c:v>0.876</c:v>
                </c:pt>
                <c:pt idx="12">
                  <c:v>0.876</c:v>
                </c:pt>
                <c:pt idx="13">
                  <c:v>0.876</c:v>
                </c:pt>
                <c:pt idx="14">
                  <c:v>0.876</c:v>
                </c:pt>
                <c:pt idx="15">
                  <c:v>0.876</c:v>
                </c:pt>
                <c:pt idx="16">
                  <c:v>0.876</c:v>
                </c:pt>
                <c:pt idx="17">
                  <c:v>0.876</c:v>
                </c:pt>
                <c:pt idx="18">
                  <c:v>0.876</c:v>
                </c:pt>
                <c:pt idx="19">
                  <c:v>0.876</c:v>
                </c:pt>
                <c:pt idx="20">
                  <c:v>0.876</c:v>
                </c:pt>
                <c:pt idx="21">
                  <c:v>0.876</c:v>
                </c:pt>
                <c:pt idx="22">
                  <c:v>0.876</c:v>
                </c:pt>
                <c:pt idx="23">
                  <c:v>0.876</c:v>
                </c:pt>
                <c:pt idx="24">
                  <c:v>0.876</c:v>
                </c:pt>
                <c:pt idx="25">
                  <c:v>0.876</c:v>
                </c:pt>
                <c:pt idx="26">
                  <c:v>0.876</c:v>
                </c:pt>
                <c:pt idx="27">
                  <c:v>0.876</c:v>
                </c:pt>
                <c:pt idx="28">
                  <c:v>0.876</c:v>
                </c:pt>
                <c:pt idx="29">
                  <c:v>0.876</c:v>
                </c:pt>
                <c:pt idx="30">
                  <c:v>0.876</c:v>
                </c:pt>
                <c:pt idx="31">
                  <c:v>0.876</c:v>
                </c:pt>
                <c:pt idx="32">
                  <c:v>0.876</c:v>
                </c:pt>
                <c:pt idx="33">
                  <c:v>0.876</c:v>
                </c:pt>
                <c:pt idx="34">
                  <c:v>0.876</c:v>
                </c:pt>
                <c:pt idx="35">
                  <c:v>0.876</c:v>
                </c:pt>
              </c:numCache>
            </c:numRef>
          </c:val>
        </c:ser>
        <c:ser>
          <c:idx val="2"/>
          <c:order val="2"/>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List'!$F$76:$AO$76</c:f>
              <c:numCache>
                <c:formatCode>0.0%</c:formatCode>
                <c:ptCount val="36"/>
                <c:pt idx="0">
                  <c:v>0.625</c:v>
                </c:pt>
                <c:pt idx="1">
                  <c:v>0.625</c:v>
                </c:pt>
                <c:pt idx="2">
                  <c:v>0.625</c:v>
                </c:pt>
                <c:pt idx="3">
                  <c:v>0.625</c:v>
                </c:pt>
                <c:pt idx="4">
                  <c:v>0.625</c:v>
                </c:pt>
                <c:pt idx="5">
                  <c:v>0.625</c:v>
                </c:pt>
                <c:pt idx="6">
                  <c:v>0.625</c:v>
                </c:pt>
                <c:pt idx="7">
                  <c:v>0.625</c:v>
                </c:pt>
                <c:pt idx="8">
                  <c:v>0.625</c:v>
                </c:pt>
                <c:pt idx="9">
                  <c:v>0.625</c:v>
                </c:pt>
                <c:pt idx="10">
                  <c:v>0.625</c:v>
                </c:pt>
                <c:pt idx="11">
                  <c:v>0.625</c:v>
                </c:pt>
                <c:pt idx="12">
                  <c:v>0.625</c:v>
                </c:pt>
                <c:pt idx="13">
                  <c:v>0.625</c:v>
                </c:pt>
                <c:pt idx="14">
                  <c:v>0.625</c:v>
                </c:pt>
                <c:pt idx="15">
                  <c:v>0.625</c:v>
                </c:pt>
                <c:pt idx="16">
                  <c:v>0.625</c:v>
                </c:pt>
                <c:pt idx="17">
                  <c:v>0.625</c:v>
                </c:pt>
                <c:pt idx="18">
                  <c:v>0.625</c:v>
                </c:pt>
                <c:pt idx="19">
                  <c:v>0.625</c:v>
                </c:pt>
                <c:pt idx="20">
                  <c:v>0.625</c:v>
                </c:pt>
                <c:pt idx="21">
                  <c:v>0.625</c:v>
                </c:pt>
                <c:pt idx="22">
                  <c:v>0.625</c:v>
                </c:pt>
                <c:pt idx="23">
                  <c:v>0.625</c:v>
                </c:pt>
                <c:pt idx="24">
                  <c:v>0.625</c:v>
                </c:pt>
                <c:pt idx="25">
                  <c:v>0.625</c:v>
                </c:pt>
                <c:pt idx="26">
                  <c:v>0.625</c:v>
                </c:pt>
                <c:pt idx="27">
                  <c:v>0.625</c:v>
                </c:pt>
                <c:pt idx="28">
                  <c:v>0.625</c:v>
                </c:pt>
                <c:pt idx="29">
                  <c:v>0.625</c:v>
                </c:pt>
                <c:pt idx="30">
                  <c:v>0.625</c:v>
                </c:pt>
                <c:pt idx="31">
                  <c:v>0.625</c:v>
                </c:pt>
                <c:pt idx="32">
                  <c:v>0.625</c:v>
                </c:pt>
                <c:pt idx="33">
                  <c:v>0.625</c:v>
                </c:pt>
                <c:pt idx="34">
                  <c:v>0.625</c:v>
                </c:pt>
                <c:pt idx="35">
                  <c:v>0.625</c:v>
                </c:pt>
              </c:numCache>
            </c:numRef>
          </c:val>
        </c:ser>
        <c:marker val="1"/>
        <c:axId val="113077248"/>
        <c:axId val="113083136"/>
      </c:lineChart>
      <c:dateAx>
        <c:axId val="113077248"/>
        <c:scaling>
          <c:orientation val="minMax"/>
        </c:scaling>
        <c:delete val="1"/>
        <c:axPos val="b"/>
        <c:numFmt formatCode="mmm\-yy" sourceLinked="1"/>
        <c:tickLblPos val="none"/>
        <c:crossAx val="113083136"/>
        <c:crosses val="autoZero"/>
        <c:auto val="1"/>
        <c:lblOffset val="100"/>
      </c:dateAx>
      <c:valAx>
        <c:axId val="113083136"/>
        <c:scaling>
          <c:orientation val="minMax"/>
          <c:max val="0.95000000000000062"/>
          <c:min val="0.60000000000000064"/>
        </c:scaling>
        <c:delete val="1"/>
        <c:axPos val="l"/>
        <c:numFmt formatCode="0.0%" sourceLinked="1"/>
        <c:tickLblPos val="none"/>
        <c:crossAx val="11307724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List'!$E$42</c:f>
              <c:strCache>
                <c:ptCount val="1"/>
                <c:pt idx="0">
                  <c:v>Actual </c:v>
                </c:pt>
              </c:strCache>
            </c:strRef>
          </c:tx>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List'!$F$42:$AO$42</c:f>
              <c:numCache>
                <c:formatCode>0.0%</c:formatCode>
                <c:ptCount val="36"/>
                <c:pt idx="0">
                  <c:v>0.755</c:v>
                </c:pt>
                <c:pt idx="1">
                  <c:v>0.71</c:v>
                </c:pt>
                <c:pt idx="2">
                  <c:v>0.77500000000000002</c:v>
                </c:pt>
                <c:pt idx="3">
                  <c:v>0.74199999999999999</c:v>
                </c:pt>
                <c:pt idx="4">
                  <c:v>0.66900000000000004</c:v>
                </c:pt>
                <c:pt idx="5">
                  <c:v>0.7</c:v>
                </c:pt>
                <c:pt idx="6">
                  <c:v>0.754</c:v>
                </c:pt>
                <c:pt idx="7">
                  <c:v>0.72499999999999998</c:v>
                </c:pt>
                <c:pt idx="8">
                  <c:v>0.71</c:v>
                </c:pt>
                <c:pt idx="9">
                  <c:v>0.73399999999999999</c:v>
                </c:pt>
                <c:pt idx="10">
                  <c:v>0.76800000000000002</c:v>
                </c:pt>
                <c:pt idx="11">
                  <c:v>0.754</c:v>
                </c:pt>
                <c:pt idx="12">
                  <c:v>0.74099999999999999</c:v>
                </c:pt>
                <c:pt idx="13">
                  <c:v>0.78300000000000003</c:v>
                </c:pt>
                <c:pt idx="14">
                  <c:v>0.74199999999999999</c:v>
                </c:pt>
                <c:pt idx="15">
                  <c:v>0.84699999999999998</c:v>
                </c:pt>
                <c:pt idx="16">
                  <c:v>0.75</c:v>
                </c:pt>
                <c:pt idx="17">
                  <c:v>0.77500000000000002</c:v>
                </c:pt>
                <c:pt idx="18">
                  <c:v>0.872</c:v>
                </c:pt>
                <c:pt idx="19">
                  <c:v>0.75900000000000001</c:v>
                </c:pt>
                <c:pt idx="20">
                  <c:v>0.70599999999999996</c:v>
                </c:pt>
                <c:pt idx="21">
                  <c:v>0.72199999999999998</c:v>
                </c:pt>
                <c:pt idx="22">
                  <c:v>0.75</c:v>
                </c:pt>
                <c:pt idx="23">
                  <c:v>0.79400000000000004</c:v>
                </c:pt>
                <c:pt idx="24">
                  <c:v>0.80400000000000005</c:v>
                </c:pt>
                <c:pt idx="25">
                  <c:v>0.78600000000000003</c:v>
                </c:pt>
              </c:numCache>
            </c:numRef>
          </c:val>
        </c:ser>
        <c:ser>
          <c:idx val="1"/>
          <c:order val="1"/>
          <c:tx>
            <c:strRef>
              <c:f>'GJNH Bed Occupancy &amp; Wait List'!$E$43</c:f>
              <c:strCache>
                <c:ptCount val="1"/>
              </c:strCache>
            </c:strRef>
          </c:tx>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List'!$F$43:$AO$43</c:f>
              <c:numCache>
                <c:formatCode>0.0%</c:formatCode>
                <c:ptCount val="36"/>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pt idx="24">
                  <c:v>0.874</c:v>
                </c:pt>
                <c:pt idx="25">
                  <c:v>0.874</c:v>
                </c:pt>
                <c:pt idx="26">
                  <c:v>0.874</c:v>
                </c:pt>
                <c:pt idx="27">
                  <c:v>0.874</c:v>
                </c:pt>
                <c:pt idx="28">
                  <c:v>0.874</c:v>
                </c:pt>
                <c:pt idx="29">
                  <c:v>0.874</c:v>
                </c:pt>
                <c:pt idx="30">
                  <c:v>0.874</c:v>
                </c:pt>
                <c:pt idx="31">
                  <c:v>0.874</c:v>
                </c:pt>
                <c:pt idx="32">
                  <c:v>0.874</c:v>
                </c:pt>
                <c:pt idx="33">
                  <c:v>0.874</c:v>
                </c:pt>
                <c:pt idx="34">
                  <c:v>0.874</c:v>
                </c:pt>
                <c:pt idx="35">
                  <c:v>0.874</c:v>
                </c:pt>
              </c:numCache>
            </c:numRef>
          </c:val>
        </c:ser>
        <c:ser>
          <c:idx val="2"/>
          <c:order val="2"/>
          <c:tx>
            <c:strRef>
              <c:f>'GJNH Bed Occupancy &amp; Wait List'!$E$44</c:f>
              <c:strCache>
                <c:ptCount val="1"/>
              </c:strCache>
            </c:strRef>
          </c:tx>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List'!$F$44:$AO$44</c:f>
              <c:numCache>
                <c:formatCode>0.0%</c:formatCode>
                <c:ptCount val="36"/>
                <c:pt idx="0">
                  <c:v>0.64900000000000002</c:v>
                </c:pt>
                <c:pt idx="1">
                  <c:v>0.64900000000000002</c:v>
                </c:pt>
                <c:pt idx="2">
                  <c:v>0.64900000000000002</c:v>
                </c:pt>
                <c:pt idx="3">
                  <c:v>0.64900000000000002</c:v>
                </c:pt>
                <c:pt idx="4">
                  <c:v>0.64900000000000002</c:v>
                </c:pt>
                <c:pt idx="5">
                  <c:v>0.64900000000000002</c:v>
                </c:pt>
                <c:pt idx="6">
                  <c:v>0.64900000000000002</c:v>
                </c:pt>
                <c:pt idx="7">
                  <c:v>0.64900000000000002</c:v>
                </c:pt>
                <c:pt idx="8">
                  <c:v>0.64900000000000002</c:v>
                </c:pt>
                <c:pt idx="9">
                  <c:v>0.64900000000000002</c:v>
                </c:pt>
                <c:pt idx="10">
                  <c:v>0.64900000000000002</c:v>
                </c:pt>
                <c:pt idx="11">
                  <c:v>0.64900000000000002</c:v>
                </c:pt>
                <c:pt idx="12">
                  <c:v>0.64900000000000002</c:v>
                </c:pt>
                <c:pt idx="13">
                  <c:v>0.64900000000000002</c:v>
                </c:pt>
                <c:pt idx="14">
                  <c:v>0.64900000000000002</c:v>
                </c:pt>
                <c:pt idx="15">
                  <c:v>0.64900000000000002</c:v>
                </c:pt>
                <c:pt idx="16">
                  <c:v>0.64900000000000002</c:v>
                </c:pt>
                <c:pt idx="17">
                  <c:v>0.64900000000000002</c:v>
                </c:pt>
                <c:pt idx="18">
                  <c:v>0.64900000000000002</c:v>
                </c:pt>
                <c:pt idx="19">
                  <c:v>0.64900000000000002</c:v>
                </c:pt>
                <c:pt idx="20">
                  <c:v>0.64900000000000002</c:v>
                </c:pt>
                <c:pt idx="21">
                  <c:v>0.64900000000000002</c:v>
                </c:pt>
                <c:pt idx="22">
                  <c:v>0.64900000000000002</c:v>
                </c:pt>
                <c:pt idx="23">
                  <c:v>0.64900000000000002</c:v>
                </c:pt>
                <c:pt idx="24">
                  <c:v>0.64900000000000002</c:v>
                </c:pt>
                <c:pt idx="25">
                  <c:v>0.64900000000000002</c:v>
                </c:pt>
                <c:pt idx="26">
                  <c:v>0.64900000000000002</c:v>
                </c:pt>
                <c:pt idx="27">
                  <c:v>0.64900000000000002</c:v>
                </c:pt>
                <c:pt idx="28">
                  <c:v>0.64900000000000002</c:v>
                </c:pt>
                <c:pt idx="29">
                  <c:v>0.64900000000000002</c:v>
                </c:pt>
                <c:pt idx="30">
                  <c:v>0.64900000000000002</c:v>
                </c:pt>
                <c:pt idx="31">
                  <c:v>0.64900000000000002</c:v>
                </c:pt>
                <c:pt idx="32">
                  <c:v>0.64900000000000002</c:v>
                </c:pt>
                <c:pt idx="33">
                  <c:v>0.64900000000000002</c:v>
                </c:pt>
                <c:pt idx="34">
                  <c:v>0.64900000000000002</c:v>
                </c:pt>
                <c:pt idx="35">
                  <c:v>0.64900000000000002</c:v>
                </c:pt>
              </c:numCache>
            </c:numRef>
          </c:val>
        </c:ser>
        <c:marker val="1"/>
        <c:axId val="113185920"/>
        <c:axId val="113187456"/>
      </c:lineChart>
      <c:dateAx>
        <c:axId val="113185920"/>
        <c:scaling>
          <c:orientation val="minMax"/>
        </c:scaling>
        <c:delete val="1"/>
        <c:axPos val="b"/>
        <c:numFmt formatCode="mmm\-yy" sourceLinked="1"/>
        <c:tickLblPos val="none"/>
        <c:crossAx val="113187456"/>
        <c:crosses val="autoZero"/>
        <c:auto val="1"/>
        <c:lblOffset val="100"/>
      </c:dateAx>
      <c:valAx>
        <c:axId val="113187456"/>
        <c:scaling>
          <c:orientation val="minMax"/>
          <c:max val="1"/>
          <c:min val="0.5"/>
        </c:scaling>
        <c:delete val="1"/>
        <c:axPos val="l"/>
        <c:numFmt formatCode="0.0%" sourceLinked="1"/>
        <c:tickLblPos val="none"/>
        <c:crossAx val="11318592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257747543461842E-2"/>
          <c:y val="7.8469353315214332E-2"/>
          <c:w val="0.93348450491307633"/>
          <c:h val="0.78420927838316334"/>
        </c:manualLayout>
      </c:layout>
      <c:lineChart>
        <c:grouping val="standard"/>
        <c:ser>
          <c:idx val="0"/>
          <c:order val="0"/>
          <c:tx>
            <c:strRef>
              <c:f>'GJNH Bed Occupancy &amp; Wait List'!$E$79</c:f>
              <c:strCache>
                <c:ptCount val="1"/>
                <c:pt idx="0">
                  <c:v>Actual </c:v>
                </c:pt>
              </c:strCache>
            </c:strRef>
          </c:tx>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List'!$F$79:$AO$79</c:f>
              <c:numCache>
                <c:formatCode>0.0%</c:formatCode>
                <c:ptCount val="36"/>
                <c:pt idx="12">
                  <c:v>1</c:v>
                </c:pt>
                <c:pt idx="13">
                  <c:v>0.99299999999999999</c:v>
                </c:pt>
                <c:pt idx="14">
                  <c:v>0.98599999999999999</c:v>
                </c:pt>
                <c:pt idx="15">
                  <c:v>0.96</c:v>
                </c:pt>
                <c:pt idx="16">
                  <c:v>0.95599999999999996</c:v>
                </c:pt>
                <c:pt idx="17">
                  <c:v>0.97599999999999998</c:v>
                </c:pt>
                <c:pt idx="18">
                  <c:v>0.97</c:v>
                </c:pt>
                <c:pt idx="19">
                  <c:v>0.97399999999999998</c:v>
                </c:pt>
                <c:pt idx="20">
                  <c:v>0.96299999999999997</c:v>
                </c:pt>
                <c:pt idx="21">
                  <c:v>0.93400000000000005</c:v>
                </c:pt>
                <c:pt idx="22">
                  <c:v>0.91200000000000003</c:v>
                </c:pt>
                <c:pt idx="23">
                  <c:v>0.93100000000000005</c:v>
                </c:pt>
                <c:pt idx="24">
                  <c:v>0.93300000000000005</c:v>
                </c:pt>
                <c:pt idx="25">
                  <c:v>0.93300000000000005</c:v>
                </c:pt>
                <c:pt idx="26">
                  <c:v>0.91100000000000003</c:v>
                </c:pt>
              </c:numCache>
            </c:numRef>
          </c:val>
        </c:ser>
        <c:ser>
          <c:idx val="1"/>
          <c:order val="1"/>
          <c:tx>
            <c:strRef>
              <c:f>'GJNH Bed Occupancy &amp; Wait List'!$E$80</c:f>
              <c:strCache>
                <c:ptCount val="1"/>
                <c:pt idx="0">
                  <c:v>90.0%</c:v>
                </c:pt>
              </c:strCache>
            </c:strRef>
          </c:tx>
          <c:spPr>
            <a:ln>
              <a:solidFill>
                <a:srgbClr val="00B05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List'!$F$80:$AO$80</c:f>
              <c:numCache>
                <c:formatCode>0.0%</c:formatCode>
                <c:ptCount val="36"/>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pt idx="28">
                  <c:v>0.9</c:v>
                </c:pt>
                <c:pt idx="29">
                  <c:v>0.9</c:v>
                </c:pt>
                <c:pt idx="30">
                  <c:v>0.9</c:v>
                </c:pt>
                <c:pt idx="31">
                  <c:v>0.9</c:v>
                </c:pt>
                <c:pt idx="32">
                  <c:v>0.9</c:v>
                </c:pt>
                <c:pt idx="33">
                  <c:v>0.9</c:v>
                </c:pt>
                <c:pt idx="34">
                  <c:v>0.9</c:v>
                </c:pt>
                <c:pt idx="35">
                  <c:v>0.9</c:v>
                </c:pt>
              </c:numCache>
            </c:numRef>
          </c:val>
        </c:ser>
        <c:marker val="1"/>
        <c:axId val="113223936"/>
        <c:axId val="113225728"/>
      </c:lineChart>
      <c:dateAx>
        <c:axId val="113223936"/>
        <c:scaling>
          <c:orientation val="minMax"/>
        </c:scaling>
        <c:delete val="1"/>
        <c:axPos val="b"/>
        <c:numFmt formatCode="mmm\-yy" sourceLinked="1"/>
        <c:tickLblPos val="none"/>
        <c:crossAx val="113225728"/>
        <c:crosses val="autoZero"/>
        <c:auto val="1"/>
        <c:lblOffset val="100"/>
      </c:dateAx>
      <c:valAx>
        <c:axId val="113225728"/>
        <c:scaling>
          <c:orientation val="minMax"/>
          <c:max val="1"/>
          <c:min val="0.4"/>
        </c:scaling>
        <c:delete val="1"/>
        <c:axPos val="l"/>
        <c:numFmt formatCode="0.0%" sourceLinked="1"/>
        <c:tickLblPos val="none"/>
        <c:crossAx val="11322393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List'!$E$82</c:f>
              <c:strCache>
                <c:ptCount val="1"/>
                <c:pt idx="0">
                  <c:v>Actual </c:v>
                </c:pt>
              </c:strCache>
            </c:strRef>
          </c:tx>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List'!$F$82:$AO$82</c:f>
              <c:numCache>
                <c:formatCode>0.0%</c:formatCode>
                <c:ptCount val="36"/>
                <c:pt idx="12">
                  <c:v>1</c:v>
                </c:pt>
                <c:pt idx="13">
                  <c:v>1</c:v>
                </c:pt>
                <c:pt idx="14">
                  <c:v>0.99099999999999999</c:v>
                </c:pt>
                <c:pt idx="15">
                  <c:v>1</c:v>
                </c:pt>
                <c:pt idx="16">
                  <c:v>1</c:v>
                </c:pt>
                <c:pt idx="17">
                  <c:v>1</c:v>
                </c:pt>
                <c:pt idx="18">
                  <c:v>0.995</c:v>
                </c:pt>
                <c:pt idx="19">
                  <c:v>1</c:v>
                </c:pt>
                <c:pt idx="20">
                  <c:v>1</c:v>
                </c:pt>
                <c:pt idx="21">
                  <c:v>1</c:v>
                </c:pt>
                <c:pt idx="22">
                  <c:v>1</c:v>
                </c:pt>
                <c:pt idx="23">
                  <c:v>1</c:v>
                </c:pt>
                <c:pt idx="24">
                  <c:v>1</c:v>
                </c:pt>
                <c:pt idx="25">
                  <c:v>1</c:v>
                </c:pt>
                <c:pt idx="26">
                  <c:v>1</c:v>
                </c:pt>
              </c:numCache>
            </c:numRef>
          </c:val>
        </c:ser>
        <c:ser>
          <c:idx val="1"/>
          <c:order val="1"/>
          <c:tx>
            <c:strRef>
              <c:f>'GJNH Bed Occupancy &amp; Wait List'!$E$83</c:f>
              <c:strCache>
                <c:ptCount val="1"/>
                <c:pt idx="0">
                  <c:v>Target</c:v>
                </c:pt>
              </c:strCache>
            </c:strRef>
          </c:tx>
          <c:spPr>
            <a:ln>
              <a:solidFill>
                <a:srgbClr val="00B05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List'!$F$83:$AO$83</c:f>
              <c:numCache>
                <c:formatCode>0.0%</c:formatCode>
                <c:ptCount val="36"/>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pt idx="28">
                  <c:v>0.9</c:v>
                </c:pt>
                <c:pt idx="29">
                  <c:v>0.9</c:v>
                </c:pt>
                <c:pt idx="30">
                  <c:v>0.9</c:v>
                </c:pt>
                <c:pt idx="31">
                  <c:v>0.9</c:v>
                </c:pt>
                <c:pt idx="32">
                  <c:v>0.9</c:v>
                </c:pt>
                <c:pt idx="33">
                  <c:v>0.9</c:v>
                </c:pt>
                <c:pt idx="34">
                  <c:v>0.9</c:v>
                </c:pt>
                <c:pt idx="35">
                  <c:v>0.9</c:v>
                </c:pt>
              </c:numCache>
            </c:numRef>
          </c:val>
        </c:ser>
        <c:marker val="1"/>
        <c:axId val="114294784"/>
        <c:axId val="114296320"/>
      </c:lineChart>
      <c:dateAx>
        <c:axId val="114294784"/>
        <c:scaling>
          <c:orientation val="minMax"/>
        </c:scaling>
        <c:delete val="1"/>
        <c:axPos val="b"/>
        <c:numFmt formatCode="mmm\-yy" sourceLinked="1"/>
        <c:tickLblPos val="none"/>
        <c:crossAx val="114296320"/>
        <c:crosses val="autoZero"/>
        <c:auto val="1"/>
        <c:lblOffset val="100"/>
      </c:dateAx>
      <c:valAx>
        <c:axId val="114296320"/>
        <c:scaling>
          <c:orientation val="minMax"/>
          <c:max val="1.1000000000000001"/>
          <c:min val="0.70000000000000062"/>
        </c:scaling>
        <c:delete val="1"/>
        <c:axPos val="l"/>
        <c:numFmt formatCode="0.0%" sourceLinked="1"/>
        <c:tickLblPos val="none"/>
        <c:crossAx val="11429478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GJNH!$E$109</c:f>
              <c:strCache>
                <c:ptCount val="1"/>
                <c:pt idx="0">
                  <c:v>Actual</c:v>
                </c:pt>
              </c:strCache>
            </c:strRef>
          </c:tx>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GJNH!$F$109:$AO$109</c:f>
              <c:numCache>
                <c:formatCode>0</c:formatCode>
                <c:ptCount val="36"/>
                <c:pt idx="0">
                  <c:v>0</c:v>
                </c:pt>
                <c:pt idx="1">
                  <c:v>0</c:v>
                </c:pt>
                <c:pt idx="2">
                  <c:v>0</c:v>
                </c:pt>
                <c:pt idx="3">
                  <c:v>0</c:v>
                </c:pt>
                <c:pt idx="4">
                  <c:v>0</c:v>
                </c:pt>
                <c:pt idx="5">
                  <c:v>0</c:v>
                </c:pt>
                <c:pt idx="6">
                  <c:v>0</c:v>
                </c:pt>
                <c:pt idx="7">
                  <c:v>0</c:v>
                </c:pt>
                <c:pt idx="8">
                  <c:v>0</c:v>
                </c:pt>
                <c:pt idx="9">
                  <c:v>1</c:v>
                </c:pt>
                <c:pt idx="10">
                  <c:v>0</c:v>
                </c:pt>
                <c:pt idx="11">
                  <c:v>0</c:v>
                </c:pt>
                <c:pt idx="12">
                  <c:v>1</c:v>
                </c:pt>
                <c:pt idx="13">
                  <c:v>6</c:v>
                </c:pt>
                <c:pt idx="14">
                  <c:v>16</c:v>
                </c:pt>
                <c:pt idx="15">
                  <c:v>33</c:v>
                </c:pt>
                <c:pt idx="16">
                  <c:v>25</c:v>
                </c:pt>
                <c:pt idx="17">
                  <c:v>9</c:v>
                </c:pt>
                <c:pt idx="18">
                  <c:v>26</c:v>
                </c:pt>
                <c:pt idx="19">
                  <c:v>11</c:v>
                </c:pt>
                <c:pt idx="20">
                  <c:v>22</c:v>
                </c:pt>
                <c:pt idx="21">
                  <c:v>41</c:v>
                </c:pt>
                <c:pt idx="22">
                  <c:v>68</c:v>
                </c:pt>
                <c:pt idx="23">
                  <c:v>29</c:v>
                </c:pt>
                <c:pt idx="24">
                  <c:v>49</c:v>
                </c:pt>
                <c:pt idx="25">
                  <c:v>62</c:v>
                </c:pt>
              </c:numCache>
            </c:numRef>
          </c:val>
        </c:ser>
        <c:ser>
          <c:idx val="1"/>
          <c:order val="1"/>
          <c:tx>
            <c:strRef>
              <c:f>GJNH!$E$110</c:f>
              <c:strCache>
                <c:ptCount val="1"/>
                <c:pt idx="0">
                  <c:v>Green</c:v>
                </c:pt>
              </c:strCache>
            </c:strRef>
          </c:tx>
          <c:spPr>
            <a:ln>
              <a:solidFill>
                <a:srgbClr val="00B050"/>
              </a:solidFill>
            </a:ln>
          </c:spPr>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GJNH!$F$110:$AO$110</c:f>
              <c:numCache>
                <c:formatCode>0</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numCache>
            </c:numRef>
          </c:val>
        </c:ser>
        <c:marker val="1"/>
        <c:axId val="107827968"/>
        <c:axId val="107829504"/>
      </c:lineChart>
      <c:dateAx>
        <c:axId val="107827968"/>
        <c:scaling>
          <c:orientation val="minMax"/>
        </c:scaling>
        <c:delete val="1"/>
        <c:axPos val="b"/>
        <c:numFmt formatCode="mmm\-yy" sourceLinked="1"/>
        <c:tickLblPos val="none"/>
        <c:crossAx val="107829504"/>
        <c:crosses val="autoZero"/>
        <c:auto val="1"/>
        <c:lblOffset val="100"/>
      </c:dateAx>
      <c:valAx>
        <c:axId val="107829504"/>
        <c:scaling>
          <c:orientation val="minMax"/>
          <c:min val="0"/>
        </c:scaling>
        <c:delete val="1"/>
        <c:axPos val="l"/>
        <c:numFmt formatCode="0" sourceLinked="1"/>
        <c:tickLblPos val="none"/>
        <c:crossAx val="107827968"/>
        <c:crosses val="autoZero"/>
        <c:crossBetween val="between"/>
      </c:valAx>
      <c:spPr>
        <a:noFill/>
        <a:ln w="25400">
          <a:noFill/>
        </a:ln>
      </c:spPr>
    </c:plotArea>
    <c:plotVisOnly val="1"/>
  </c:chart>
  <c:printSettings>
    <c:headerFooter/>
    <c:pageMargins b="0.75000000000001465" l="0.70000000000000062" r="0.70000000000000062" t="0.75000000000001465"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'GJNH Bed Occupancy &amp; Wait List'!$E$38</c:f>
              <c:strCache>
                <c:ptCount val="1"/>
                <c:pt idx="0">
                  <c:v>Actual </c:v>
                </c:pt>
              </c:strCache>
            </c:strRef>
          </c:tx>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List'!$F$38:$AO$38</c:f>
              <c:numCache>
                <c:formatCode>0.0%</c:formatCode>
                <c:ptCount val="36"/>
                <c:pt idx="0">
                  <c:v>0.83499999999999996</c:v>
                </c:pt>
                <c:pt idx="1">
                  <c:v>0.88200000000000001</c:v>
                </c:pt>
                <c:pt idx="2">
                  <c:v>0.94499999999999995</c:v>
                </c:pt>
                <c:pt idx="3">
                  <c:v>0.90700000000000003</c:v>
                </c:pt>
                <c:pt idx="4">
                  <c:v>0.86499999999999999</c:v>
                </c:pt>
                <c:pt idx="5">
                  <c:v>0.89700000000000002</c:v>
                </c:pt>
                <c:pt idx="6">
                  <c:v>0.93</c:v>
                </c:pt>
                <c:pt idx="7">
                  <c:v>0.89300000000000002</c:v>
                </c:pt>
                <c:pt idx="8">
                  <c:v>0.873</c:v>
                </c:pt>
                <c:pt idx="9">
                  <c:v>0.88200000000000001</c:v>
                </c:pt>
                <c:pt idx="10">
                  <c:v>0.93400000000000005</c:v>
                </c:pt>
                <c:pt idx="11">
                  <c:v>0.89400000000000002</c:v>
                </c:pt>
                <c:pt idx="12">
                  <c:v>0.78600000000000003</c:v>
                </c:pt>
                <c:pt idx="13">
                  <c:v>0.90200000000000002</c:v>
                </c:pt>
                <c:pt idx="14">
                  <c:v>0.84499999999999997</c:v>
                </c:pt>
                <c:pt idx="15">
                  <c:v>0.86399999999999999</c:v>
                </c:pt>
                <c:pt idx="16">
                  <c:v>0.85299999999999998</c:v>
                </c:pt>
                <c:pt idx="17">
                  <c:v>0.86499999999999999</c:v>
                </c:pt>
                <c:pt idx="18">
                  <c:v>0.98799999999999999</c:v>
                </c:pt>
                <c:pt idx="19">
                  <c:v>0.90900000000000003</c:v>
                </c:pt>
                <c:pt idx="20">
                  <c:v>0.67200000000000004</c:v>
                </c:pt>
                <c:pt idx="21">
                  <c:v>0.748</c:v>
                </c:pt>
                <c:pt idx="22">
                  <c:v>0.70799999999999996</c:v>
                </c:pt>
                <c:pt idx="23">
                  <c:v>0.9</c:v>
                </c:pt>
                <c:pt idx="24">
                  <c:v>0.871</c:v>
                </c:pt>
                <c:pt idx="25">
                  <c:v>0.88200000000000001</c:v>
                </c:pt>
              </c:numCache>
            </c:numRef>
          </c:val>
        </c:ser>
        <c:ser>
          <c:idx val="1"/>
          <c:order val="1"/>
          <c:tx>
            <c:strRef>
              <c:f>'GJNH Bed Occupancy &amp; Wait List'!$E$39</c:f>
              <c:strCache>
                <c:ptCount val="1"/>
              </c:strCache>
            </c:strRef>
          </c:tx>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List'!$F$39:$AO$39</c:f>
              <c:numCache>
                <c:formatCode>0.0%</c:formatCode>
                <c:ptCount val="36"/>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pt idx="24">
                  <c:v>0.874</c:v>
                </c:pt>
                <c:pt idx="25">
                  <c:v>0.874</c:v>
                </c:pt>
                <c:pt idx="26">
                  <c:v>0.874</c:v>
                </c:pt>
                <c:pt idx="27">
                  <c:v>0.874</c:v>
                </c:pt>
                <c:pt idx="28">
                  <c:v>0.874</c:v>
                </c:pt>
                <c:pt idx="29">
                  <c:v>0.874</c:v>
                </c:pt>
                <c:pt idx="30">
                  <c:v>0.874</c:v>
                </c:pt>
                <c:pt idx="31">
                  <c:v>0.874</c:v>
                </c:pt>
                <c:pt idx="32">
                  <c:v>0.874</c:v>
                </c:pt>
                <c:pt idx="33">
                  <c:v>0.874</c:v>
                </c:pt>
                <c:pt idx="34">
                  <c:v>0.874</c:v>
                </c:pt>
                <c:pt idx="35">
                  <c:v>0.874</c:v>
                </c:pt>
              </c:numCache>
            </c:numRef>
          </c:val>
        </c:ser>
        <c:ser>
          <c:idx val="2"/>
          <c:order val="2"/>
          <c:tx>
            <c:strRef>
              <c:f>'GJNH Bed Occupancy &amp; Wait List'!$E$40</c:f>
              <c:strCache>
                <c:ptCount val="1"/>
              </c:strCache>
            </c:strRef>
          </c:tx>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List'!$F$40:$AO$40</c:f>
              <c:numCache>
                <c:formatCode>0.0%</c:formatCode>
                <c:ptCount val="36"/>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pt idx="24">
                  <c:v>0.76900000000000002</c:v>
                </c:pt>
                <c:pt idx="25">
                  <c:v>0.76900000000000002</c:v>
                </c:pt>
                <c:pt idx="26">
                  <c:v>0.76900000000000002</c:v>
                </c:pt>
                <c:pt idx="27">
                  <c:v>0.76900000000000002</c:v>
                </c:pt>
                <c:pt idx="28">
                  <c:v>0.76900000000000002</c:v>
                </c:pt>
                <c:pt idx="29">
                  <c:v>0.76900000000000002</c:v>
                </c:pt>
                <c:pt idx="30">
                  <c:v>0.76900000000000002</c:v>
                </c:pt>
                <c:pt idx="31">
                  <c:v>0.76900000000000002</c:v>
                </c:pt>
                <c:pt idx="32">
                  <c:v>0.76900000000000002</c:v>
                </c:pt>
                <c:pt idx="33">
                  <c:v>0.76900000000000002</c:v>
                </c:pt>
                <c:pt idx="34">
                  <c:v>0.76900000000000002</c:v>
                </c:pt>
                <c:pt idx="35">
                  <c:v>0.76900000000000002</c:v>
                </c:pt>
              </c:numCache>
            </c:numRef>
          </c:val>
        </c:ser>
        <c:marker val="1"/>
        <c:axId val="114337664"/>
        <c:axId val="114339200"/>
      </c:lineChart>
      <c:dateAx>
        <c:axId val="114337664"/>
        <c:scaling>
          <c:orientation val="minMax"/>
        </c:scaling>
        <c:delete val="1"/>
        <c:axPos val="b"/>
        <c:numFmt formatCode="mmm\-yy" sourceLinked="1"/>
        <c:tickLblPos val="none"/>
        <c:crossAx val="114339200"/>
        <c:crosses val="autoZero"/>
        <c:auto val="1"/>
        <c:lblOffset val="100"/>
      </c:dateAx>
      <c:valAx>
        <c:axId val="114339200"/>
        <c:scaling>
          <c:orientation val="minMax"/>
          <c:max val="0.99000000000000099"/>
          <c:min val="0.60000000000000064"/>
        </c:scaling>
        <c:delete val="1"/>
        <c:axPos val="l"/>
        <c:numFmt formatCode="0.0%" sourceLinked="1"/>
        <c:tickLblPos val="none"/>
        <c:crossAx val="11433766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List'!$E$34</c:f>
              <c:strCache>
                <c:ptCount val="1"/>
                <c:pt idx="0">
                  <c:v>Actual </c:v>
                </c:pt>
              </c:strCache>
            </c:strRef>
          </c:tx>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List'!$F$34:$AO$34</c:f>
              <c:numCache>
                <c:formatCode>0.0%</c:formatCode>
                <c:ptCount val="36"/>
                <c:pt idx="0">
                  <c:v>0.85299999999999998</c:v>
                </c:pt>
                <c:pt idx="1">
                  <c:v>0.85099999999999998</c:v>
                </c:pt>
                <c:pt idx="2">
                  <c:v>0.89700000000000002</c:v>
                </c:pt>
                <c:pt idx="3">
                  <c:v>0.89</c:v>
                </c:pt>
                <c:pt idx="4">
                  <c:v>0.83599999999999997</c:v>
                </c:pt>
                <c:pt idx="5">
                  <c:v>0.90300000000000002</c:v>
                </c:pt>
                <c:pt idx="6">
                  <c:v>0.97</c:v>
                </c:pt>
                <c:pt idx="7">
                  <c:v>0.88100000000000001</c:v>
                </c:pt>
                <c:pt idx="8">
                  <c:v>0.95299999999999996</c:v>
                </c:pt>
                <c:pt idx="9">
                  <c:v>0.93</c:v>
                </c:pt>
                <c:pt idx="10">
                  <c:v>0.90200000000000002</c:v>
                </c:pt>
                <c:pt idx="11">
                  <c:v>0.879</c:v>
                </c:pt>
                <c:pt idx="12">
                  <c:v>0.92300000000000004</c:v>
                </c:pt>
                <c:pt idx="13">
                  <c:v>0.91400000000000003</c:v>
                </c:pt>
                <c:pt idx="14">
                  <c:v>0.92</c:v>
                </c:pt>
                <c:pt idx="15">
                  <c:v>0.83599999999999997</c:v>
                </c:pt>
                <c:pt idx="16">
                  <c:v>0.89900000000000002</c:v>
                </c:pt>
                <c:pt idx="17">
                  <c:v>0.873</c:v>
                </c:pt>
                <c:pt idx="18">
                  <c:v>0.94</c:v>
                </c:pt>
                <c:pt idx="19">
                  <c:v>0.875</c:v>
                </c:pt>
                <c:pt idx="20">
                  <c:v>0.78300000000000003</c:v>
                </c:pt>
                <c:pt idx="21">
                  <c:v>0.84699999999999998</c:v>
                </c:pt>
                <c:pt idx="22">
                  <c:v>0.83299999999999996</c:v>
                </c:pt>
                <c:pt idx="23">
                  <c:v>0.91700000000000004</c:v>
                </c:pt>
                <c:pt idx="24">
                  <c:v>0.93500000000000005</c:v>
                </c:pt>
                <c:pt idx="25">
                  <c:v>0.89</c:v>
                </c:pt>
              </c:numCache>
            </c:numRef>
          </c:val>
        </c:ser>
        <c:ser>
          <c:idx val="1"/>
          <c:order val="1"/>
          <c:tx>
            <c:strRef>
              <c:f>'GJNH Bed Occupancy &amp; Wait List'!$E$35</c:f>
              <c:strCache>
                <c:ptCount val="1"/>
              </c:strCache>
            </c:strRef>
          </c:tx>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List'!$F$35:$AO$35</c:f>
              <c:numCache>
                <c:formatCode>0.0%</c:formatCode>
                <c:ptCount val="36"/>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pt idx="24">
                  <c:v>0.874</c:v>
                </c:pt>
                <c:pt idx="25">
                  <c:v>0.874</c:v>
                </c:pt>
                <c:pt idx="26">
                  <c:v>0.874</c:v>
                </c:pt>
                <c:pt idx="27">
                  <c:v>0.874</c:v>
                </c:pt>
                <c:pt idx="28">
                  <c:v>0.874</c:v>
                </c:pt>
                <c:pt idx="29">
                  <c:v>0.874</c:v>
                </c:pt>
                <c:pt idx="30">
                  <c:v>0.874</c:v>
                </c:pt>
                <c:pt idx="31">
                  <c:v>0.874</c:v>
                </c:pt>
                <c:pt idx="32">
                  <c:v>0.874</c:v>
                </c:pt>
                <c:pt idx="33">
                  <c:v>0.874</c:v>
                </c:pt>
                <c:pt idx="34">
                  <c:v>0.874</c:v>
                </c:pt>
                <c:pt idx="35">
                  <c:v>0.874</c:v>
                </c:pt>
              </c:numCache>
            </c:numRef>
          </c:val>
        </c:ser>
        <c:ser>
          <c:idx val="2"/>
          <c:order val="2"/>
          <c:tx>
            <c:strRef>
              <c:f>'GJNH Bed Occupancy &amp; Wait List'!$E$36</c:f>
              <c:strCache>
                <c:ptCount val="1"/>
              </c:strCache>
            </c:strRef>
          </c:tx>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List'!$F$36:$AO$36</c:f>
              <c:numCache>
                <c:formatCode>0.0%</c:formatCode>
                <c:ptCount val="36"/>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pt idx="24">
                  <c:v>0.76900000000000002</c:v>
                </c:pt>
                <c:pt idx="25">
                  <c:v>0.76900000000000002</c:v>
                </c:pt>
                <c:pt idx="26">
                  <c:v>0.76900000000000002</c:v>
                </c:pt>
                <c:pt idx="27">
                  <c:v>0.76900000000000002</c:v>
                </c:pt>
                <c:pt idx="28">
                  <c:v>0.76900000000000002</c:v>
                </c:pt>
                <c:pt idx="29">
                  <c:v>0.76900000000000002</c:v>
                </c:pt>
                <c:pt idx="30">
                  <c:v>0.76900000000000002</c:v>
                </c:pt>
                <c:pt idx="31">
                  <c:v>0.76900000000000002</c:v>
                </c:pt>
                <c:pt idx="32">
                  <c:v>0.76900000000000002</c:v>
                </c:pt>
                <c:pt idx="33">
                  <c:v>0.76900000000000002</c:v>
                </c:pt>
                <c:pt idx="34">
                  <c:v>0.76900000000000002</c:v>
                </c:pt>
                <c:pt idx="35">
                  <c:v>0.76900000000000002</c:v>
                </c:pt>
              </c:numCache>
            </c:numRef>
          </c:val>
        </c:ser>
        <c:marker val="1"/>
        <c:axId val="114384256"/>
        <c:axId val="114386048"/>
      </c:lineChart>
      <c:dateAx>
        <c:axId val="114384256"/>
        <c:scaling>
          <c:orientation val="minMax"/>
        </c:scaling>
        <c:delete val="1"/>
        <c:axPos val="b"/>
        <c:numFmt formatCode="mmm\-yy" sourceLinked="1"/>
        <c:tickLblPos val="none"/>
        <c:crossAx val="114386048"/>
        <c:crosses val="autoZero"/>
        <c:auto val="1"/>
        <c:lblOffset val="100"/>
      </c:dateAx>
      <c:valAx>
        <c:axId val="114386048"/>
        <c:scaling>
          <c:orientation val="minMax"/>
          <c:max val="0.99000000000000099"/>
          <c:min val="0.65000000000003477"/>
        </c:scaling>
        <c:delete val="1"/>
        <c:axPos val="l"/>
        <c:numFmt formatCode="0.0%" sourceLinked="1"/>
        <c:tickLblPos val="none"/>
        <c:crossAx val="11438425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strRef>
              <c:f>'GJNH Bed Occupancy &amp; Wait List'!$E$2:$AO$2</c:f>
              <c:strCache>
                <c:ptCount val="37"/>
                <c:pt idx="0">
                  <c:v>Month</c:v>
                </c:pt>
                <c:pt idx="1">
                  <c:v>Apr-16</c:v>
                </c:pt>
                <c:pt idx="2">
                  <c:v>May-16</c:v>
                </c:pt>
                <c:pt idx="3">
                  <c:v>Jun-16</c:v>
                </c:pt>
                <c:pt idx="4">
                  <c:v>Jul-16</c:v>
                </c:pt>
                <c:pt idx="5">
                  <c:v>Aug-16</c:v>
                </c:pt>
                <c:pt idx="6">
                  <c:v>Sep-16</c:v>
                </c:pt>
                <c:pt idx="7">
                  <c:v>Oct-16</c:v>
                </c:pt>
                <c:pt idx="8">
                  <c:v>Nov-16</c:v>
                </c:pt>
                <c:pt idx="9">
                  <c:v>Dec-16</c:v>
                </c:pt>
                <c:pt idx="10">
                  <c:v>Jan-17</c:v>
                </c:pt>
                <c:pt idx="11">
                  <c:v>Feb-17</c:v>
                </c:pt>
                <c:pt idx="12">
                  <c:v>Mar-17</c:v>
                </c:pt>
                <c:pt idx="13">
                  <c:v>Apr-17</c:v>
                </c:pt>
                <c:pt idx="14">
                  <c:v>May-17</c:v>
                </c:pt>
                <c:pt idx="15">
                  <c:v>Jun-17</c:v>
                </c:pt>
                <c:pt idx="16">
                  <c:v>Jul-17</c:v>
                </c:pt>
                <c:pt idx="17">
                  <c:v>Aug-17</c:v>
                </c:pt>
                <c:pt idx="18">
                  <c:v>Sep-17</c:v>
                </c:pt>
                <c:pt idx="19">
                  <c:v>Oct-17</c:v>
                </c:pt>
                <c:pt idx="20">
                  <c:v>Nov-17</c:v>
                </c:pt>
                <c:pt idx="21">
                  <c:v>Dec-17</c:v>
                </c:pt>
                <c:pt idx="22">
                  <c:v>Jan-18</c:v>
                </c:pt>
                <c:pt idx="23">
                  <c:v>Feb-18</c:v>
                </c:pt>
                <c:pt idx="24">
                  <c:v>Mar-18</c:v>
                </c:pt>
                <c:pt idx="25">
                  <c:v>Apr-18</c:v>
                </c:pt>
                <c:pt idx="26">
                  <c:v>May-18</c:v>
                </c:pt>
                <c:pt idx="27">
                  <c:v>Jun-18</c:v>
                </c:pt>
                <c:pt idx="28">
                  <c:v>Jul-18</c:v>
                </c:pt>
                <c:pt idx="29">
                  <c:v>Aug-18</c:v>
                </c:pt>
                <c:pt idx="30">
                  <c:v>Sep-18</c:v>
                </c:pt>
                <c:pt idx="31">
                  <c:v>Oct-18</c:v>
                </c:pt>
                <c:pt idx="32">
                  <c:v>Nov-18</c:v>
                </c:pt>
                <c:pt idx="33">
                  <c:v>Dec-18</c:v>
                </c:pt>
                <c:pt idx="34">
                  <c:v>Jan-19</c:v>
                </c:pt>
                <c:pt idx="35">
                  <c:v>Feb-19</c:v>
                </c:pt>
                <c:pt idx="36">
                  <c:v>Mar-19</c:v>
                </c:pt>
              </c:strCache>
            </c:strRef>
          </c:cat>
          <c:val>
            <c:numRef>
              <c:f>'GJNH Bed Occupancy &amp; Wait List'!$N$29:$AO$29</c:f>
              <c:numCache>
                <c:formatCode>0.0%</c:formatCode>
                <c:ptCount val="28"/>
                <c:pt idx="0">
                  <c:v>0.82699999999999996</c:v>
                </c:pt>
                <c:pt idx="1">
                  <c:v>0.83399999999999996</c:v>
                </c:pt>
                <c:pt idx="2">
                  <c:v>0.85</c:v>
                </c:pt>
                <c:pt idx="3">
                  <c:v>0.82799999999999996</c:v>
                </c:pt>
                <c:pt idx="4">
                  <c:v>0.81299999999999994</c:v>
                </c:pt>
                <c:pt idx="5">
                  <c:v>0.85599999999999998</c:v>
                </c:pt>
                <c:pt idx="6">
                  <c:v>0.82399999999999995</c:v>
                </c:pt>
                <c:pt idx="7">
                  <c:v>0.84699999999999998</c:v>
                </c:pt>
                <c:pt idx="8">
                  <c:v>0.82599999999999996</c:v>
                </c:pt>
                <c:pt idx="9">
                  <c:v>0.82799999999999996</c:v>
                </c:pt>
                <c:pt idx="10">
                  <c:v>0.92600000000000005</c:v>
                </c:pt>
                <c:pt idx="11">
                  <c:v>0.83799999999999997</c:v>
                </c:pt>
                <c:pt idx="12">
                  <c:v>0.72399999999999998</c:v>
                </c:pt>
                <c:pt idx="13">
                  <c:v>0.77300000000000002</c:v>
                </c:pt>
                <c:pt idx="14">
                  <c:v>0.77100000000000002</c:v>
                </c:pt>
                <c:pt idx="15">
                  <c:v>0.85899999999999999</c:v>
                </c:pt>
                <c:pt idx="16">
                  <c:v>0.86499999999999999</c:v>
                </c:pt>
                <c:pt idx="17">
                  <c:v>0.84599999999999997</c:v>
                </c:pt>
              </c:numCache>
            </c:numRef>
          </c:val>
        </c:ser>
        <c:ser>
          <c:idx val="1"/>
          <c:order val="1"/>
          <c:spPr>
            <a:ln>
              <a:solidFill>
                <a:srgbClr val="FF0000"/>
              </a:solidFill>
            </a:ln>
          </c:spPr>
          <c:marker>
            <c:symbol val="none"/>
          </c:marker>
          <c:cat>
            <c:strRef>
              <c:f>'GJNH Bed Occupancy &amp; Wait List'!$E$2:$AO$2</c:f>
              <c:strCache>
                <c:ptCount val="37"/>
                <c:pt idx="0">
                  <c:v>Month</c:v>
                </c:pt>
                <c:pt idx="1">
                  <c:v>Apr-16</c:v>
                </c:pt>
                <c:pt idx="2">
                  <c:v>May-16</c:v>
                </c:pt>
                <c:pt idx="3">
                  <c:v>Jun-16</c:v>
                </c:pt>
                <c:pt idx="4">
                  <c:v>Jul-16</c:v>
                </c:pt>
                <c:pt idx="5">
                  <c:v>Aug-16</c:v>
                </c:pt>
                <c:pt idx="6">
                  <c:v>Sep-16</c:v>
                </c:pt>
                <c:pt idx="7">
                  <c:v>Oct-16</c:v>
                </c:pt>
                <c:pt idx="8">
                  <c:v>Nov-16</c:v>
                </c:pt>
                <c:pt idx="9">
                  <c:v>Dec-16</c:v>
                </c:pt>
                <c:pt idx="10">
                  <c:v>Jan-17</c:v>
                </c:pt>
                <c:pt idx="11">
                  <c:v>Feb-17</c:v>
                </c:pt>
                <c:pt idx="12">
                  <c:v>Mar-17</c:v>
                </c:pt>
                <c:pt idx="13">
                  <c:v>Apr-17</c:v>
                </c:pt>
                <c:pt idx="14">
                  <c:v>May-17</c:v>
                </c:pt>
                <c:pt idx="15">
                  <c:v>Jun-17</c:v>
                </c:pt>
                <c:pt idx="16">
                  <c:v>Jul-17</c:v>
                </c:pt>
                <c:pt idx="17">
                  <c:v>Aug-17</c:v>
                </c:pt>
                <c:pt idx="18">
                  <c:v>Sep-17</c:v>
                </c:pt>
                <c:pt idx="19">
                  <c:v>Oct-17</c:v>
                </c:pt>
                <c:pt idx="20">
                  <c:v>Nov-17</c:v>
                </c:pt>
                <c:pt idx="21">
                  <c:v>Dec-17</c:v>
                </c:pt>
                <c:pt idx="22">
                  <c:v>Jan-18</c:v>
                </c:pt>
                <c:pt idx="23">
                  <c:v>Feb-18</c:v>
                </c:pt>
                <c:pt idx="24">
                  <c:v>Mar-18</c:v>
                </c:pt>
                <c:pt idx="25">
                  <c:v>Apr-18</c:v>
                </c:pt>
                <c:pt idx="26">
                  <c:v>May-18</c:v>
                </c:pt>
                <c:pt idx="27">
                  <c:v>Jun-18</c:v>
                </c:pt>
                <c:pt idx="28">
                  <c:v>Jul-18</c:v>
                </c:pt>
                <c:pt idx="29">
                  <c:v>Aug-18</c:v>
                </c:pt>
                <c:pt idx="30">
                  <c:v>Sep-18</c:v>
                </c:pt>
                <c:pt idx="31">
                  <c:v>Oct-18</c:v>
                </c:pt>
                <c:pt idx="32">
                  <c:v>Nov-18</c:v>
                </c:pt>
                <c:pt idx="33">
                  <c:v>Dec-18</c:v>
                </c:pt>
                <c:pt idx="34">
                  <c:v>Jan-19</c:v>
                </c:pt>
                <c:pt idx="35">
                  <c:v>Feb-19</c:v>
                </c:pt>
                <c:pt idx="36">
                  <c:v>Mar-19</c:v>
                </c:pt>
              </c:strCache>
            </c:strRef>
          </c:cat>
          <c:val>
            <c:numRef>
              <c:f>'GJNH Bed Occupancy &amp; Wait List'!$M$30:$AO$30</c:f>
              <c:numCache>
                <c:formatCode>0.0%</c:formatCode>
                <c:ptCount val="29"/>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pt idx="24">
                  <c:v>0.874</c:v>
                </c:pt>
                <c:pt idx="25">
                  <c:v>0.874</c:v>
                </c:pt>
                <c:pt idx="26">
                  <c:v>0.874</c:v>
                </c:pt>
                <c:pt idx="27">
                  <c:v>0.874</c:v>
                </c:pt>
                <c:pt idx="28">
                  <c:v>0.874</c:v>
                </c:pt>
              </c:numCache>
            </c:numRef>
          </c:val>
        </c:ser>
        <c:ser>
          <c:idx val="2"/>
          <c:order val="2"/>
          <c:spPr>
            <a:ln>
              <a:solidFill>
                <a:srgbClr val="FF0000"/>
              </a:solidFill>
            </a:ln>
          </c:spPr>
          <c:marker>
            <c:symbol val="none"/>
          </c:marker>
          <c:cat>
            <c:strRef>
              <c:f>'GJNH Bed Occupancy &amp; Wait List'!$E$2:$AO$2</c:f>
              <c:strCache>
                <c:ptCount val="37"/>
                <c:pt idx="0">
                  <c:v>Month</c:v>
                </c:pt>
                <c:pt idx="1">
                  <c:v>Apr-16</c:v>
                </c:pt>
                <c:pt idx="2">
                  <c:v>May-16</c:v>
                </c:pt>
                <c:pt idx="3">
                  <c:v>Jun-16</c:v>
                </c:pt>
                <c:pt idx="4">
                  <c:v>Jul-16</c:v>
                </c:pt>
                <c:pt idx="5">
                  <c:v>Aug-16</c:v>
                </c:pt>
                <c:pt idx="6">
                  <c:v>Sep-16</c:v>
                </c:pt>
                <c:pt idx="7">
                  <c:v>Oct-16</c:v>
                </c:pt>
                <c:pt idx="8">
                  <c:v>Nov-16</c:v>
                </c:pt>
                <c:pt idx="9">
                  <c:v>Dec-16</c:v>
                </c:pt>
                <c:pt idx="10">
                  <c:v>Jan-17</c:v>
                </c:pt>
                <c:pt idx="11">
                  <c:v>Feb-17</c:v>
                </c:pt>
                <c:pt idx="12">
                  <c:v>Mar-17</c:v>
                </c:pt>
                <c:pt idx="13">
                  <c:v>Apr-17</c:v>
                </c:pt>
                <c:pt idx="14">
                  <c:v>May-17</c:v>
                </c:pt>
                <c:pt idx="15">
                  <c:v>Jun-17</c:v>
                </c:pt>
                <c:pt idx="16">
                  <c:v>Jul-17</c:v>
                </c:pt>
                <c:pt idx="17">
                  <c:v>Aug-17</c:v>
                </c:pt>
                <c:pt idx="18">
                  <c:v>Sep-17</c:v>
                </c:pt>
                <c:pt idx="19">
                  <c:v>Oct-17</c:v>
                </c:pt>
                <c:pt idx="20">
                  <c:v>Nov-17</c:v>
                </c:pt>
                <c:pt idx="21">
                  <c:v>Dec-17</c:v>
                </c:pt>
                <c:pt idx="22">
                  <c:v>Jan-18</c:v>
                </c:pt>
                <c:pt idx="23">
                  <c:v>Feb-18</c:v>
                </c:pt>
                <c:pt idx="24">
                  <c:v>Mar-18</c:v>
                </c:pt>
                <c:pt idx="25">
                  <c:v>Apr-18</c:v>
                </c:pt>
                <c:pt idx="26">
                  <c:v>May-18</c:v>
                </c:pt>
                <c:pt idx="27">
                  <c:v>Jun-18</c:v>
                </c:pt>
                <c:pt idx="28">
                  <c:v>Jul-18</c:v>
                </c:pt>
                <c:pt idx="29">
                  <c:v>Aug-18</c:v>
                </c:pt>
                <c:pt idx="30">
                  <c:v>Sep-18</c:v>
                </c:pt>
                <c:pt idx="31">
                  <c:v>Oct-18</c:v>
                </c:pt>
                <c:pt idx="32">
                  <c:v>Nov-18</c:v>
                </c:pt>
                <c:pt idx="33">
                  <c:v>Dec-18</c:v>
                </c:pt>
                <c:pt idx="34">
                  <c:v>Jan-19</c:v>
                </c:pt>
                <c:pt idx="35">
                  <c:v>Feb-19</c:v>
                </c:pt>
                <c:pt idx="36">
                  <c:v>Mar-19</c:v>
                </c:pt>
              </c:strCache>
            </c:strRef>
          </c:cat>
          <c:val>
            <c:numRef>
              <c:f>'GJNH Bed Occupancy &amp; Wait List'!$M$32:$AO$32</c:f>
              <c:numCache>
                <c:formatCode>0.0%</c:formatCode>
                <c:ptCount val="29"/>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pt idx="24">
                  <c:v>0.76900000000000002</c:v>
                </c:pt>
                <c:pt idx="25">
                  <c:v>0.76900000000000002</c:v>
                </c:pt>
                <c:pt idx="26">
                  <c:v>0.76900000000000002</c:v>
                </c:pt>
                <c:pt idx="27">
                  <c:v>0.76900000000000002</c:v>
                </c:pt>
                <c:pt idx="28">
                  <c:v>0.76900000000000002</c:v>
                </c:pt>
              </c:numCache>
            </c:numRef>
          </c:val>
        </c:ser>
        <c:marker val="1"/>
        <c:axId val="114423296"/>
        <c:axId val="114424832"/>
      </c:lineChart>
      <c:catAx>
        <c:axId val="114423296"/>
        <c:scaling>
          <c:orientation val="minMax"/>
        </c:scaling>
        <c:delete val="1"/>
        <c:axPos val="b"/>
        <c:numFmt formatCode="mmm\-yy" sourceLinked="1"/>
        <c:tickLblPos val="none"/>
        <c:crossAx val="114424832"/>
        <c:crosses val="autoZero"/>
        <c:auto val="1"/>
        <c:lblAlgn val="ctr"/>
        <c:lblOffset val="100"/>
      </c:catAx>
      <c:valAx>
        <c:axId val="114424832"/>
        <c:scaling>
          <c:orientation val="minMax"/>
          <c:max val="0.95000000000000062"/>
          <c:min val="0.65000000000003477"/>
        </c:scaling>
        <c:delete val="1"/>
        <c:axPos val="l"/>
        <c:numFmt formatCode="0.0%" sourceLinked="1"/>
        <c:tickLblPos val="none"/>
        <c:crossAx val="11442329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List'!$F$54:$AO$54</c:f>
              <c:numCache>
                <c:formatCode>General</c:formatCode>
                <c:ptCount val="36"/>
                <c:pt idx="12" formatCode="0.0%">
                  <c:v>0.68400000000000005</c:v>
                </c:pt>
                <c:pt idx="13" formatCode="0.0%">
                  <c:v>0.76</c:v>
                </c:pt>
                <c:pt idx="14" formatCode="0.0%">
                  <c:v>0.65600000000000003</c:v>
                </c:pt>
                <c:pt idx="15" formatCode="0.0%">
                  <c:v>0.64400000000000002</c:v>
                </c:pt>
                <c:pt idx="16" formatCode="0.0%">
                  <c:v>0.72599999999999998</c:v>
                </c:pt>
                <c:pt idx="17" formatCode="0.0%">
                  <c:v>0.78700000000000003</c:v>
                </c:pt>
                <c:pt idx="18" formatCode="0.0%">
                  <c:v>0.71</c:v>
                </c:pt>
                <c:pt idx="19" formatCode="0.0%">
                  <c:v>0.749</c:v>
                </c:pt>
                <c:pt idx="20" formatCode="0.0%">
                  <c:v>0.6</c:v>
                </c:pt>
                <c:pt idx="21" formatCode="0.0%">
                  <c:v>0.71299999999999997</c:v>
                </c:pt>
                <c:pt idx="22" formatCode="0.0%">
                  <c:v>0.63900000000000001</c:v>
                </c:pt>
                <c:pt idx="23" formatCode="0.0%">
                  <c:v>0.70699999999999996</c:v>
                </c:pt>
                <c:pt idx="24" formatCode="0.0%">
                  <c:v>0.73</c:v>
                </c:pt>
                <c:pt idx="25" formatCode="0.0%">
                  <c:v>0.77300000000000002</c:v>
                </c:pt>
              </c:numCache>
            </c:numRef>
          </c:val>
        </c:ser>
        <c:ser>
          <c:idx val="1"/>
          <c:order val="1"/>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List'!$F$55:$AO$55</c:f>
              <c:numCache>
                <c:formatCode>0.0%</c:formatCode>
                <c:ptCount val="36"/>
                <c:pt idx="0">
                  <c:v>0.84699999999999998</c:v>
                </c:pt>
                <c:pt idx="1">
                  <c:v>0.84699999999999998</c:v>
                </c:pt>
                <c:pt idx="2">
                  <c:v>0.84699999999999998</c:v>
                </c:pt>
                <c:pt idx="3">
                  <c:v>0.84699999999999998</c:v>
                </c:pt>
                <c:pt idx="4">
                  <c:v>0.84699999999999998</c:v>
                </c:pt>
                <c:pt idx="5">
                  <c:v>0.84699999999999998</c:v>
                </c:pt>
                <c:pt idx="6">
                  <c:v>0.84699999999999998</c:v>
                </c:pt>
                <c:pt idx="7">
                  <c:v>0.84699999999999998</c:v>
                </c:pt>
                <c:pt idx="8">
                  <c:v>0.84699999999999998</c:v>
                </c:pt>
                <c:pt idx="9">
                  <c:v>0.84699999999999998</c:v>
                </c:pt>
                <c:pt idx="10">
                  <c:v>0.84699999999999998</c:v>
                </c:pt>
                <c:pt idx="11">
                  <c:v>0.84699999999999998</c:v>
                </c:pt>
                <c:pt idx="12">
                  <c:v>0.84699999999999998</c:v>
                </c:pt>
                <c:pt idx="13">
                  <c:v>0.84699999999999998</c:v>
                </c:pt>
                <c:pt idx="14">
                  <c:v>0.84699999999999998</c:v>
                </c:pt>
                <c:pt idx="15">
                  <c:v>0.84699999999999998</c:v>
                </c:pt>
                <c:pt idx="16">
                  <c:v>0.84699999999999998</c:v>
                </c:pt>
                <c:pt idx="17">
                  <c:v>0.84699999999999998</c:v>
                </c:pt>
                <c:pt idx="18">
                  <c:v>0.84699999999999998</c:v>
                </c:pt>
                <c:pt idx="19">
                  <c:v>0.84699999999999998</c:v>
                </c:pt>
                <c:pt idx="20">
                  <c:v>0.84699999999999998</c:v>
                </c:pt>
                <c:pt idx="21">
                  <c:v>0.84699999999999998</c:v>
                </c:pt>
                <c:pt idx="22">
                  <c:v>0.84699999999999998</c:v>
                </c:pt>
                <c:pt idx="23">
                  <c:v>0.84699999999999998</c:v>
                </c:pt>
                <c:pt idx="24">
                  <c:v>0.84699999999999998</c:v>
                </c:pt>
                <c:pt idx="25">
                  <c:v>0.84699999999999998</c:v>
                </c:pt>
                <c:pt idx="26">
                  <c:v>0.84699999999999998</c:v>
                </c:pt>
                <c:pt idx="27">
                  <c:v>0.84699999999999998</c:v>
                </c:pt>
                <c:pt idx="28">
                  <c:v>0.84699999999999998</c:v>
                </c:pt>
                <c:pt idx="29">
                  <c:v>0.84699999999999998</c:v>
                </c:pt>
                <c:pt idx="30">
                  <c:v>0.84699999999999998</c:v>
                </c:pt>
                <c:pt idx="31">
                  <c:v>0.84699999999999998</c:v>
                </c:pt>
                <c:pt idx="32">
                  <c:v>0.84699999999999998</c:v>
                </c:pt>
                <c:pt idx="33">
                  <c:v>0.84699999999999998</c:v>
                </c:pt>
                <c:pt idx="34">
                  <c:v>0.84699999999999998</c:v>
                </c:pt>
                <c:pt idx="35">
                  <c:v>0.84699999999999998</c:v>
                </c:pt>
              </c:numCache>
            </c:numRef>
          </c:val>
        </c:ser>
        <c:ser>
          <c:idx val="2"/>
          <c:order val="2"/>
          <c:spPr>
            <a:ln>
              <a:solidFill>
                <a:srgbClr val="FF000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List'!$F$57:$AO$57</c:f>
              <c:numCache>
                <c:formatCode>0.0%</c:formatCode>
                <c:ptCount val="36"/>
                <c:pt idx="0">
                  <c:v>0.63400000000000001</c:v>
                </c:pt>
                <c:pt idx="1">
                  <c:v>0.63400000000000001</c:v>
                </c:pt>
                <c:pt idx="2">
                  <c:v>0.63400000000000001</c:v>
                </c:pt>
                <c:pt idx="3">
                  <c:v>0.63400000000000001</c:v>
                </c:pt>
                <c:pt idx="4">
                  <c:v>0.63400000000000001</c:v>
                </c:pt>
                <c:pt idx="5">
                  <c:v>0.63400000000000001</c:v>
                </c:pt>
                <c:pt idx="6">
                  <c:v>0.63400000000000001</c:v>
                </c:pt>
                <c:pt idx="7">
                  <c:v>0.63400000000000001</c:v>
                </c:pt>
                <c:pt idx="8">
                  <c:v>0.63400000000000001</c:v>
                </c:pt>
                <c:pt idx="9">
                  <c:v>0.63400000000000001</c:v>
                </c:pt>
                <c:pt idx="10">
                  <c:v>0.63400000000000001</c:v>
                </c:pt>
                <c:pt idx="11">
                  <c:v>0.63400000000000001</c:v>
                </c:pt>
                <c:pt idx="12">
                  <c:v>0.63400000000000001</c:v>
                </c:pt>
                <c:pt idx="13">
                  <c:v>0.63400000000000001</c:v>
                </c:pt>
                <c:pt idx="14">
                  <c:v>0.63400000000000001</c:v>
                </c:pt>
                <c:pt idx="15">
                  <c:v>0.63400000000000001</c:v>
                </c:pt>
                <c:pt idx="16">
                  <c:v>0.63400000000000001</c:v>
                </c:pt>
                <c:pt idx="17">
                  <c:v>0.63400000000000001</c:v>
                </c:pt>
                <c:pt idx="18">
                  <c:v>0.63400000000000001</c:v>
                </c:pt>
                <c:pt idx="19">
                  <c:v>0.63400000000000001</c:v>
                </c:pt>
                <c:pt idx="20">
                  <c:v>0.63400000000000001</c:v>
                </c:pt>
                <c:pt idx="21">
                  <c:v>0.63400000000000001</c:v>
                </c:pt>
                <c:pt idx="22">
                  <c:v>0.63400000000000001</c:v>
                </c:pt>
                <c:pt idx="23">
                  <c:v>0.63400000000000001</c:v>
                </c:pt>
                <c:pt idx="24">
                  <c:v>0.63400000000000001</c:v>
                </c:pt>
                <c:pt idx="25">
                  <c:v>0.63400000000000001</c:v>
                </c:pt>
                <c:pt idx="26">
                  <c:v>0.63400000000000001</c:v>
                </c:pt>
                <c:pt idx="27">
                  <c:v>0.63400000000000001</c:v>
                </c:pt>
                <c:pt idx="28">
                  <c:v>0.63400000000000001</c:v>
                </c:pt>
                <c:pt idx="29">
                  <c:v>0.63400000000000001</c:v>
                </c:pt>
                <c:pt idx="30">
                  <c:v>0.63400000000000001</c:v>
                </c:pt>
                <c:pt idx="31">
                  <c:v>0.63400000000000001</c:v>
                </c:pt>
                <c:pt idx="32">
                  <c:v>0.63400000000000001</c:v>
                </c:pt>
                <c:pt idx="33">
                  <c:v>0.63400000000000001</c:v>
                </c:pt>
                <c:pt idx="34">
                  <c:v>0.63400000000000001</c:v>
                </c:pt>
                <c:pt idx="35">
                  <c:v>0.63400000000000001</c:v>
                </c:pt>
              </c:numCache>
            </c:numRef>
          </c:val>
        </c:ser>
        <c:marker val="1"/>
        <c:axId val="114453888"/>
        <c:axId val="114467968"/>
      </c:lineChart>
      <c:dateAx>
        <c:axId val="114453888"/>
        <c:scaling>
          <c:orientation val="minMax"/>
        </c:scaling>
        <c:delete val="1"/>
        <c:axPos val="b"/>
        <c:numFmt formatCode="mmm\-yy" sourceLinked="1"/>
        <c:tickLblPos val="none"/>
        <c:crossAx val="114467968"/>
        <c:crosses val="autoZero"/>
        <c:auto val="1"/>
        <c:lblOffset val="100"/>
      </c:dateAx>
      <c:valAx>
        <c:axId val="114467968"/>
        <c:scaling>
          <c:orientation val="minMax"/>
          <c:max val="0.90000000000000102"/>
          <c:min val="0.40000000000000102"/>
        </c:scaling>
        <c:delete val="1"/>
        <c:axPos val="l"/>
        <c:numFmt formatCode="General" sourceLinked="1"/>
        <c:tickLblPos val="none"/>
        <c:crossAx val="11445388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6.666666666666668E-2"/>
          <c:y val="0.10303030303030303"/>
          <c:w val="0.93333333333333335"/>
          <c:h val="0.75757575757576123"/>
        </c:manualLayout>
      </c:layout>
      <c:lineChart>
        <c:grouping val="standard"/>
        <c:ser>
          <c:idx val="0"/>
          <c:order val="0"/>
          <c:tx>
            <c:strRef>
              <c:f>'GJNH Bed Occupancy &amp; Wait List'!$E$82</c:f>
              <c:strCache>
                <c:ptCount val="1"/>
                <c:pt idx="0">
                  <c:v>Actual </c:v>
                </c:pt>
              </c:strCache>
            </c:strRef>
          </c:tx>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List'!$F$90:$AO$90</c:f>
              <c:numCache>
                <c:formatCode>General</c:formatCode>
                <c:ptCount val="36"/>
                <c:pt idx="12" formatCode="0.00%">
                  <c:v>0.52400000000000002</c:v>
                </c:pt>
                <c:pt idx="13" formatCode="0.00%">
                  <c:v>0.54100000000000004</c:v>
                </c:pt>
                <c:pt idx="14" formatCode="0.00%">
                  <c:v>0.51100000000000001</c:v>
                </c:pt>
                <c:pt idx="15" formatCode="0.00%">
                  <c:v>0.45200000000000001</c:v>
                </c:pt>
                <c:pt idx="16" formatCode="0.00%">
                  <c:v>0.53700000000000003</c:v>
                </c:pt>
                <c:pt idx="17" formatCode="0.00%">
                  <c:v>0.53600000000000003</c:v>
                </c:pt>
                <c:pt idx="18" formatCode="0.00%">
                  <c:v>0.54500000000000004</c:v>
                </c:pt>
                <c:pt idx="19" formatCode="0.00%">
                  <c:v>0.59699999999999998</c:v>
                </c:pt>
                <c:pt idx="20" formatCode="0.00%">
                  <c:v>0.55200000000000005</c:v>
                </c:pt>
                <c:pt idx="21" formatCode="0.00%">
                  <c:v>0.56100000000000005</c:v>
                </c:pt>
                <c:pt idx="22" formatCode="0.00%">
                  <c:v>0.58399999999999996</c:v>
                </c:pt>
                <c:pt idx="23" formatCode="0.00%">
                  <c:v>0.621</c:v>
                </c:pt>
              </c:numCache>
            </c:numRef>
          </c:val>
        </c:ser>
        <c:ser>
          <c:idx val="1"/>
          <c:order val="1"/>
          <c:tx>
            <c:strRef>
              <c:f>'GJNH Bed Occupancy &amp; Wait List'!$E$83</c:f>
              <c:strCache>
                <c:ptCount val="1"/>
                <c:pt idx="0">
                  <c:v>Target</c:v>
                </c:pt>
              </c:strCache>
            </c:strRef>
          </c:tx>
          <c:spPr>
            <a:ln>
              <a:solidFill>
                <a:srgbClr val="00B05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List'!$F$91:$AO$91</c:f>
              <c:numCache>
                <c:formatCode>0.0%</c:formatCode>
                <c:ptCount val="36"/>
                <c:pt idx="0">
                  <c:v>0.7</c:v>
                </c:pt>
                <c:pt idx="24">
                  <c:v>0.7</c:v>
                </c:pt>
                <c:pt idx="25">
                  <c:v>0.7</c:v>
                </c:pt>
                <c:pt idx="26">
                  <c:v>0.7</c:v>
                </c:pt>
                <c:pt idx="27">
                  <c:v>0.7</c:v>
                </c:pt>
                <c:pt idx="28">
                  <c:v>0.7</c:v>
                </c:pt>
                <c:pt idx="29">
                  <c:v>0.7</c:v>
                </c:pt>
                <c:pt idx="30">
                  <c:v>0.75</c:v>
                </c:pt>
                <c:pt idx="31">
                  <c:v>0.75</c:v>
                </c:pt>
                <c:pt idx="32">
                  <c:v>0.75</c:v>
                </c:pt>
                <c:pt idx="33">
                  <c:v>0.75</c:v>
                </c:pt>
                <c:pt idx="34">
                  <c:v>0.75</c:v>
                </c:pt>
                <c:pt idx="35">
                  <c:v>0.75</c:v>
                </c:pt>
              </c:numCache>
            </c:numRef>
          </c:val>
        </c:ser>
        <c:marker val="1"/>
        <c:axId val="114500352"/>
        <c:axId val="114501888"/>
      </c:lineChart>
      <c:dateAx>
        <c:axId val="114500352"/>
        <c:scaling>
          <c:orientation val="minMax"/>
        </c:scaling>
        <c:delete val="1"/>
        <c:axPos val="b"/>
        <c:numFmt formatCode="mmm\-yy" sourceLinked="1"/>
        <c:tickLblPos val="none"/>
        <c:crossAx val="114501888"/>
        <c:crosses val="autoZero"/>
        <c:auto val="1"/>
        <c:lblOffset val="100"/>
      </c:dateAx>
      <c:valAx>
        <c:axId val="114501888"/>
        <c:scaling>
          <c:orientation val="minMax"/>
          <c:min val="0"/>
        </c:scaling>
        <c:delete val="1"/>
        <c:axPos val="l"/>
        <c:numFmt formatCode="0.00%" sourceLinked="0"/>
        <c:tickLblPos val="none"/>
        <c:crossAx val="114500352"/>
        <c:crosses val="autoZero"/>
        <c:crossBetween val="between"/>
      </c:valAx>
      <c:spPr>
        <a:ln>
          <a:noFill/>
        </a:ln>
      </c:spPr>
    </c:plotArea>
    <c:plotVisOnly val="1"/>
  </c:chart>
  <c:spPr>
    <a:ln>
      <a:noFill/>
    </a:ln>
  </c:spPr>
  <c:printSettings>
    <c:headerFooter/>
    <c:pageMargins b="0.75000000000001465" l="0.70000000000000062" r="0.70000000000000062" t="0.75000000000001465"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6.666666666666668E-2"/>
          <c:y val="0.10303030303030303"/>
          <c:w val="0.93333333333333335"/>
          <c:h val="0.75757575757576145"/>
        </c:manualLayout>
      </c:layout>
      <c:lineChart>
        <c:grouping val="standard"/>
        <c:ser>
          <c:idx val="0"/>
          <c:order val="0"/>
          <c:tx>
            <c:strRef>
              <c:f>'GJNH Bed Occupancy &amp; Wait List'!$E$82</c:f>
              <c:strCache>
                <c:ptCount val="1"/>
                <c:pt idx="0">
                  <c:v>Actual </c:v>
                </c:pt>
              </c:strCache>
            </c:strRef>
          </c:tx>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List'!$F$93:$AO$93</c:f>
              <c:numCache>
                <c:formatCode>General</c:formatCode>
                <c:ptCount val="36"/>
                <c:pt idx="12" formatCode="0.00%">
                  <c:v>0.14299999999999999</c:v>
                </c:pt>
                <c:pt idx="13" formatCode="0.00%">
                  <c:v>7.0999999999999994E-2</c:v>
                </c:pt>
                <c:pt idx="14" formatCode="0.00%">
                  <c:v>0.20499999999999999</c:v>
                </c:pt>
                <c:pt idx="15" formatCode="0.00%">
                  <c:v>0.16500000000000001</c:v>
                </c:pt>
                <c:pt idx="16" formatCode="0.00%">
                  <c:v>0.15</c:v>
                </c:pt>
                <c:pt idx="17" formatCode="0.00%">
                  <c:v>0.18099999999999999</c:v>
                </c:pt>
                <c:pt idx="18" formatCode="0.00%">
                  <c:v>0.21</c:v>
                </c:pt>
                <c:pt idx="19" formatCode="0.00%">
                  <c:v>0.307</c:v>
                </c:pt>
                <c:pt idx="20" formatCode="0.00%">
                  <c:v>0.26300000000000001</c:v>
                </c:pt>
                <c:pt idx="21" formatCode="0.00%">
                  <c:v>0.26</c:v>
                </c:pt>
              </c:numCache>
            </c:numRef>
          </c:val>
        </c:ser>
        <c:ser>
          <c:idx val="1"/>
          <c:order val="1"/>
          <c:tx>
            <c:strRef>
              <c:f>'GJNH Bed Occupancy &amp; Wait List'!$E$83</c:f>
              <c:strCache>
                <c:ptCount val="1"/>
                <c:pt idx="0">
                  <c:v>Target</c:v>
                </c:pt>
              </c:strCache>
            </c:strRef>
          </c:tx>
          <c:spPr>
            <a:ln>
              <a:solidFill>
                <a:srgbClr val="00B05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List'!$F$94:$AO$94</c:f>
              <c:numCache>
                <c:formatCode>0.0%</c:formatCode>
                <c:ptCount val="36"/>
                <c:pt idx="24">
                  <c:v>0.22</c:v>
                </c:pt>
                <c:pt idx="25">
                  <c:v>0.24</c:v>
                </c:pt>
                <c:pt idx="26">
                  <c:v>0.26</c:v>
                </c:pt>
                <c:pt idx="27">
                  <c:v>0.28000000000000003</c:v>
                </c:pt>
                <c:pt idx="28">
                  <c:v>0.3</c:v>
                </c:pt>
                <c:pt idx="29">
                  <c:v>0.32</c:v>
                </c:pt>
                <c:pt idx="30">
                  <c:v>0.34</c:v>
                </c:pt>
                <c:pt idx="31">
                  <c:v>0.36</c:v>
                </c:pt>
                <c:pt idx="32">
                  <c:v>0.38</c:v>
                </c:pt>
                <c:pt idx="33">
                  <c:v>0.4</c:v>
                </c:pt>
                <c:pt idx="34">
                  <c:v>0.42</c:v>
                </c:pt>
                <c:pt idx="35">
                  <c:v>0.44</c:v>
                </c:pt>
              </c:numCache>
            </c:numRef>
          </c:val>
        </c:ser>
        <c:marker val="1"/>
        <c:axId val="114514560"/>
        <c:axId val="114540928"/>
      </c:lineChart>
      <c:dateAx>
        <c:axId val="114514560"/>
        <c:scaling>
          <c:orientation val="minMax"/>
        </c:scaling>
        <c:delete val="1"/>
        <c:axPos val="b"/>
        <c:numFmt formatCode="mmm\-yy" sourceLinked="1"/>
        <c:tickLblPos val="none"/>
        <c:crossAx val="114540928"/>
        <c:crosses val="autoZero"/>
        <c:auto val="1"/>
        <c:lblOffset val="100"/>
      </c:dateAx>
      <c:valAx>
        <c:axId val="114540928"/>
        <c:scaling>
          <c:orientation val="minMax"/>
          <c:min val="0"/>
        </c:scaling>
        <c:delete val="1"/>
        <c:axPos val="l"/>
        <c:numFmt formatCode="0.00%" sourceLinked="0"/>
        <c:tickLblPos val="none"/>
        <c:crossAx val="114514560"/>
        <c:crosses val="autoZero"/>
        <c:crossBetween val="between"/>
      </c:valAx>
      <c:spPr>
        <a:ln>
          <a:noFill/>
        </a:ln>
      </c:spPr>
    </c:plotArea>
    <c:plotVisOnly val="1"/>
  </c:chart>
  <c:spPr>
    <a:ln>
      <a:noFill/>
    </a:ln>
  </c:spPr>
  <c:printSettings>
    <c:headerFooter/>
    <c:pageMargins b="0.75000000000001465" l="0.70000000000000062" r="0.70000000000000062" t="0.75000000000001465"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6.666666666666668E-2"/>
          <c:y val="0.10303030303030303"/>
          <c:w val="0.93333333333333335"/>
          <c:h val="0.75757575757576179"/>
        </c:manualLayout>
      </c:layout>
      <c:lineChart>
        <c:grouping val="standard"/>
        <c:ser>
          <c:idx val="0"/>
          <c:order val="0"/>
          <c:tx>
            <c:strRef>
              <c:f>'GJNH Bed Occupancy &amp; Wait List'!$E$82</c:f>
              <c:strCache>
                <c:ptCount val="1"/>
                <c:pt idx="0">
                  <c:v>Actual </c:v>
                </c:pt>
              </c:strCache>
            </c:strRef>
          </c:tx>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List'!$F$96:$AO$96</c:f>
              <c:numCache>
                <c:formatCode>General</c:formatCode>
                <c:ptCount val="36"/>
                <c:pt idx="12" formatCode="0.00%">
                  <c:v>4.2999999999999997E-2</c:v>
                </c:pt>
                <c:pt idx="13" formatCode="0.00%">
                  <c:v>5.7000000000000002E-2</c:v>
                </c:pt>
                <c:pt idx="14" formatCode="0.00%">
                  <c:v>4.2999999999999997E-2</c:v>
                </c:pt>
                <c:pt idx="15" formatCode="0.00%">
                  <c:v>5.8999999999999997E-2</c:v>
                </c:pt>
                <c:pt idx="16" formatCode="0.00%">
                  <c:v>0.09</c:v>
                </c:pt>
                <c:pt idx="17" formatCode="0.00%">
                  <c:v>0.107</c:v>
                </c:pt>
                <c:pt idx="18" formatCode="0.00%">
                  <c:v>0.11700000000000001</c:v>
                </c:pt>
                <c:pt idx="19" formatCode="0.00%">
                  <c:v>0.124</c:v>
                </c:pt>
                <c:pt idx="20" formatCode="0.00%">
                  <c:v>0.129</c:v>
                </c:pt>
                <c:pt idx="21" formatCode="0.00%">
                  <c:v>2.8000000000000001E-2</c:v>
                </c:pt>
                <c:pt idx="22" formatCode="0.00%">
                  <c:v>5.3999999999999999E-2</c:v>
                </c:pt>
                <c:pt idx="23" formatCode="0.00%">
                  <c:v>0.08</c:v>
                </c:pt>
              </c:numCache>
            </c:numRef>
          </c:val>
        </c:ser>
        <c:ser>
          <c:idx val="1"/>
          <c:order val="1"/>
          <c:tx>
            <c:strRef>
              <c:f>'GJNH Bed Occupancy &amp; Wait List'!$E$83</c:f>
              <c:strCache>
                <c:ptCount val="1"/>
                <c:pt idx="0">
                  <c:v>Target</c:v>
                </c:pt>
              </c:strCache>
            </c:strRef>
          </c:tx>
          <c:spPr>
            <a:ln>
              <a:solidFill>
                <a:srgbClr val="00B05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List'!$F$97:$AO$97</c:f>
              <c:numCache>
                <c:formatCode>0.0%</c:formatCode>
                <c:ptCount val="36"/>
                <c:pt idx="24">
                  <c:v>4.0000000000000202E-2</c:v>
                </c:pt>
                <c:pt idx="25">
                  <c:v>5.0000000000000197E-2</c:v>
                </c:pt>
                <c:pt idx="26">
                  <c:v>6.0000000000000199E-2</c:v>
                </c:pt>
                <c:pt idx="27">
                  <c:v>7.0000000000000104E-2</c:v>
                </c:pt>
                <c:pt idx="28">
                  <c:v>8.0000000000000099E-2</c:v>
                </c:pt>
                <c:pt idx="29">
                  <c:v>9.0000000000000094E-2</c:v>
                </c:pt>
                <c:pt idx="30">
                  <c:v>0.1</c:v>
                </c:pt>
                <c:pt idx="31">
                  <c:v>0.11</c:v>
                </c:pt>
                <c:pt idx="32">
                  <c:v>0.12</c:v>
                </c:pt>
                <c:pt idx="33">
                  <c:v>0.13</c:v>
                </c:pt>
                <c:pt idx="34">
                  <c:v>0.14000000000000001</c:v>
                </c:pt>
                <c:pt idx="35">
                  <c:v>0.15</c:v>
                </c:pt>
              </c:numCache>
            </c:numRef>
          </c:val>
        </c:ser>
        <c:marker val="1"/>
        <c:axId val="114561024"/>
        <c:axId val="114562560"/>
      </c:lineChart>
      <c:dateAx>
        <c:axId val="114561024"/>
        <c:scaling>
          <c:orientation val="minMax"/>
        </c:scaling>
        <c:delete val="1"/>
        <c:axPos val="b"/>
        <c:numFmt formatCode="mmm\-yy" sourceLinked="1"/>
        <c:tickLblPos val="none"/>
        <c:crossAx val="114562560"/>
        <c:crosses val="autoZero"/>
        <c:auto val="1"/>
        <c:lblOffset val="100"/>
      </c:dateAx>
      <c:valAx>
        <c:axId val="114562560"/>
        <c:scaling>
          <c:orientation val="minMax"/>
          <c:min val="0"/>
        </c:scaling>
        <c:delete val="1"/>
        <c:axPos val="l"/>
        <c:numFmt formatCode="0.00%" sourceLinked="0"/>
        <c:tickLblPos val="none"/>
        <c:crossAx val="114561024"/>
        <c:crosses val="autoZero"/>
        <c:crossBetween val="between"/>
      </c:valAx>
    </c:plotArea>
    <c:plotVisOnly val="1"/>
  </c:chart>
  <c:spPr>
    <a:ln>
      <a:noFill/>
    </a:ln>
  </c:spPr>
  <c:printSettings>
    <c:headerFooter/>
    <c:pageMargins b="0.75000000000001465" l="0.70000000000000062" r="0.70000000000000062" t="0.75000000000001465"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6.666666666666668E-2"/>
          <c:y val="0.10303030303030303"/>
          <c:w val="0.93333333333333335"/>
          <c:h val="0.75757575757576201"/>
        </c:manualLayout>
      </c:layout>
      <c:lineChart>
        <c:grouping val="standard"/>
        <c:ser>
          <c:idx val="0"/>
          <c:order val="0"/>
          <c:tx>
            <c:strRef>
              <c:f>'GJNH Bed Occupancy &amp; Wait List'!$E$82</c:f>
              <c:strCache>
                <c:ptCount val="1"/>
                <c:pt idx="0">
                  <c:v>Actual </c:v>
                </c:pt>
              </c:strCache>
            </c:strRef>
          </c:tx>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List'!$F$100:$AO$100</c:f>
              <c:numCache>
                <c:formatCode>General</c:formatCode>
                <c:ptCount val="36"/>
                <c:pt idx="12" formatCode="0.0%">
                  <c:v>0.1111</c:v>
                </c:pt>
                <c:pt idx="13" formatCode="0.0%">
                  <c:v>0.125</c:v>
                </c:pt>
                <c:pt idx="14" formatCode="0.0%">
                  <c:v>0.14080000000000001</c:v>
                </c:pt>
                <c:pt idx="15" formatCode="0.0%">
                  <c:v>9.3799999999999994E-2</c:v>
                </c:pt>
                <c:pt idx="16" formatCode="0.0%">
                  <c:v>0.18540000000000001</c:v>
                </c:pt>
                <c:pt idx="17" formatCode="0.0%">
                  <c:v>0.24809999999999999</c:v>
                </c:pt>
                <c:pt idx="18" formatCode="0.0%">
                  <c:v>0.16309999999999999</c:v>
                </c:pt>
                <c:pt idx="19" formatCode="0.0%">
                  <c:v>0.17649999999999999</c:v>
                </c:pt>
                <c:pt idx="20" formatCode="0.0%">
                  <c:v>0.16800000000000001</c:v>
                </c:pt>
                <c:pt idx="21" formatCode="0.0%">
                  <c:v>0.13730000000000001</c:v>
                </c:pt>
                <c:pt idx="22" formatCode="0.0%">
                  <c:v>0.17929999999999999</c:v>
                </c:pt>
                <c:pt idx="23" formatCode="0.0%">
                  <c:v>0.19439999999999999</c:v>
                </c:pt>
                <c:pt idx="24" formatCode="0.0%">
                  <c:v>0.14480000000000001</c:v>
                </c:pt>
                <c:pt idx="25" formatCode="0.0%">
                  <c:v>0.15090000000000001</c:v>
                </c:pt>
                <c:pt idx="26" formatCode="0.0%">
                  <c:v>0.1</c:v>
                </c:pt>
              </c:numCache>
            </c:numRef>
          </c:val>
        </c:ser>
        <c:ser>
          <c:idx val="1"/>
          <c:order val="1"/>
          <c:tx>
            <c:strRef>
              <c:f>'GJNH Bed Occupancy &amp; Wait List'!$E$83</c:f>
              <c:strCache>
                <c:ptCount val="1"/>
                <c:pt idx="0">
                  <c:v>Target</c:v>
                </c:pt>
              </c:strCache>
            </c:strRef>
          </c:tx>
          <c:spPr>
            <a:ln>
              <a:solidFill>
                <a:srgbClr val="00B05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List'!$F$101:$AO$101</c:f>
              <c:numCache>
                <c:formatCode>0.00%</c:formatCode>
                <c:ptCount val="36"/>
                <c:pt idx="24">
                  <c:v>0.16</c:v>
                </c:pt>
                <c:pt idx="25">
                  <c:v>0.152</c:v>
                </c:pt>
                <c:pt idx="26">
                  <c:v>0.14480000000000001</c:v>
                </c:pt>
                <c:pt idx="27">
                  <c:v>0.1376</c:v>
                </c:pt>
                <c:pt idx="28">
                  <c:v>0.13039999999999999</c:v>
                </c:pt>
                <c:pt idx="29">
                  <c:v>0.1232</c:v>
                </c:pt>
                <c:pt idx="30">
                  <c:v>0.11600000000000001</c:v>
                </c:pt>
                <c:pt idx="31">
                  <c:v>0.10879999999999999</c:v>
                </c:pt>
                <c:pt idx="32">
                  <c:v>0.1016</c:v>
                </c:pt>
                <c:pt idx="33">
                  <c:v>9.4399999999999998E-2</c:v>
                </c:pt>
                <c:pt idx="34">
                  <c:v>8.72E-2</c:v>
                </c:pt>
                <c:pt idx="35">
                  <c:v>0.08</c:v>
                </c:pt>
              </c:numCache>
            </c:numRef>
          </c:val>
        </c:ser>
        <c:marker val="1"/>
        <c:axId val="114603136"/>
        <c:axId val="114604672"/>
      </c:lineChart>
      <c:dateAx>
        <c:axId val="114603136"/>
        <c:scaling>
          <c:orientation val="minMax"/>
        </c:scaling>
        <c:delete val="1"/>
        <c:axPos val="b"/>
        <c:numFmt formatCode="mmm\-yy" sourceLinked="1"/>
        <c:tickLblPos val="none"/>
        <c:crossAx val="114604672"/>
        <c:crosses val="autoZero"/>
        <c:auto val="1"/>
        <c:lblOffset val="100"/>
      </c:dateAx>
      <c:valAx>
        <c:axId val="114604672"/>
        <c:scaling>
          <c:orientation val="minMax"/>
          <c:min val="0"/>
        </c:scaling>
        <c:delete val="1"/>
        <c:axPos val="l"/>
        <c:numFmt formatCode="0.00%" sourceLinked="0"/>
        <c:tickLblPos val="none"/>
        <c:crossAx val="114603136"/>
        <c:crosses val="autoZero"/>
        <c:crossBetween val="between"/>
      </c:valAx>
      <c:spPr>
        <a:ln>
          <a:noFill/>
        </a:ln>
      </c:spPr>
    </c:plotArea>
    <c:plotVisOnly val="1"/>
  </c:chart>
  <c:spPr>
    <a:ln>
      <a:noFill/>
    </a:ln>
  </c:spPr>
  <c:printSettings>
    <c:headerFooter/>
    <c:pageMargins b="0.75000000000001465" l="0.70000000000000062" r="0.70000000000000062" t="0.7500000000000146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6.666666666666668E-2"/>
          <c:y val="0.10303030303030303"/>
          <c:w val="0.93333333333333335"/>
          <c:h val="0.75757575757576223"/>
        </c:manualLayout>
      </c:layout>
      <c:lineChart>
        <c:grouping val="standard"/>
        <c:ser>
          <c:idx val="0"/>
          <c:order val="0"/>
          <c:tx>
            <c:strRef>
              <c:f>'GJNH Bed Occupancy &amp; Wait List'!$E$82</c:f>
              <c:strCache>
                <c:ptCount val="1"/>
                <c:pt idx="0">
                  <c:v>Actual </c:v>
                </c:pt>
              </c:strCache>
            </c:strRef>
          </c:tx>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List'!$F$103:$AO$103</c:f>
              <c:numCache>
                <c:formatCode>General</c:formatCode>
                <c:ptCount val="36"/>
                <c:pt idx="12" formatCode="0.0%">
                  <c:v>6.25E-2</c:v>
                </c:pt>
                <c:pt idx="13" formatCode="0.0%">
                  <c:v>8.8700000000000001E-2</c:v>
                </c:pt>
                <c:pt idx="14" formatCode="0.0%">
                  <c:v>6.6100000000000006E-2</c:v>
                </c:pt>
                <c:pt idx="15" formatCode="0.0%">
                  <c:v>6.3600000000000004E-2</c:v>
                </c:pt>
                <c:pt idx="16" formatCode="0.0%">
                  <c:v>5.96E-2</c:v>
                </c:pt>
                <c:pt idx="17" formatCode="0.0%">
                  <c:v>0.1391</c:v>
                </c:pt>
                <c:pt idx="18" formatCode="0.0%">
                  <c:v>7.5200000000000003E-2</c:v>
                </c:pt>
                <c:pt idx="19" formatCode="0.0%">
                  <c:v>0.112</c:v>
                </c:pt>
                <c:pt idx="20" formatCode="0.0%">
                  <c:v>5.3800000000000001E-2</c:v>
                </c:pt>
                <c:pt idx="21" formatCode="0.0%">
                  <c:v>0.1024</c:v>
                </c:pt>
                <c:pt idx="22" formatCode="0.0%">
                  <c:v>1.89E-2</c:v>
                </c:pt>
                <c:pt idx="23" formatCode="0.0%">
                  <c:v>0.129</c:v>
                </c:pt>
                <c:pt idx="24" formatCode="0.0%">
                  <c:v>7.0999999999999994E-2</c:v>
                </c:pt>
                <c:pt idx="25" formatCode="0.0%">
                  <c:v>2.5899999999999999E-2</c:v>
                </c:pt>
                <c:pt idx="26" formatCode="0.0%">
                  <c:v>3.5999999999999997E-2</c:v>
                </c:pt>
              </c:numCache>
            </c:numRef>
          </c:val>
        </c:ser>
        <c:ser>
          <c:idx val="1"/>
          <c:order val="1"/>
          <c:tx>
            <c:strRef>
              <c:f>'GJNH Bed Occupancy &amp; Wait List'!$E$83</c:f>
              <c:strCache>
                <c:ptCount val="1"/>
                <c:pt idx="0">
                  <c:v>Target</c:v>
                </c:pt>
              </c:strCache>
            </c:strRef>
          </c:tx>
          <c:spPr>
            <a:ln>
              <a:solidFill>
                <a:srgbClr val="00B05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List'!$F$104:$AO$104</c:f>
              <c:numCache>
                <c:formatCode>0.00%</c:formatCode>
                <c:ptCount val="36"/>
                <c:pt idx="24">
                  <c:v>8.9599999999999999E-2</c:v>
                </c:pt>
                <c:pt idx="25">
                  <c:v>8.5999999999999993E-2</c:v>
                </c:pt>
                <c:pt idx="26">
                  <c:v>8.2400000000000001E-2</c:v>
                </c:pt>
                <c:pt idx="27">
                  <c:v>7.8799999999999995E-2</c:v>
                </c:pt>
                <c:pt idx="28">
                  <c:v>7.5200000000000003E-2</c:v>
                </c:pt>
                <c:pt idx="29">
                  <c:v>7.1599999999999997E-2</c:v>
                </c:pt>
                <c:pt idx="30">
                  <c:v>6.8000000000000005E-2</c:v>
                </c:pt>
                <c:pt idx="31">
                  <c:v>6.4399999999999999E-2</c:v>
                </c:pt>
                <c:pt idx="32">
                  <c:v>6.08E-2</c:v>
                </c:pt>
                <c:pt idx="33">
                  <c:v>5.7200000000000001E-2</c:v>
                </c:pt>
                <c:pt idx="34">
                  <c:v>5.3600000000000002E-2</c:v>
                </c:pt>
                <c:pt idx="35">
                  <c:v>0.05</c:v>
                </c:pt>
              </c:numCache>
            </c:numRef>
          </c:val>
        </c:ser>
        <c:marker val="1"/>
        <c:axId val="114649344"/>
        <c:axId val="114651136"/>
      </c:lineChart>
      <c:dateAx>
        <c:axId val="114649344"/>
        <c:scaling>
          <c:orientation val="minMax"/>
        </c:scaling>
        <c:delete val="1"/>
        <c:axPos val="b"/>
        <c:numFmt formatCode="mmm\-yy" sourceLinked="1"/>
        <c:tickLblPos val="none"/>
        <c:crossAx val="114651136"/>
        <c:crosses val="autoZero"/>
        <c:auto val="1"/>
        <c:lblOffset val="100"/>
      </c:dateAx>
      <c:valAx>
        <c:axId val="114651136"/>
        <c:scaling>
          <c:orientation val="minMax"/>
          <c:min val="0"/>
        </c:scaling>
        <c:delete val="1"/>
        <c:axPos val="l"/>
        <c:numFmt formatCode="0.00%" sourceLinked="0"/>
        <c:tickLblPos val="none"/>
        <c:crossAx val="114649344"/>
        <c:crosses val="autoZero"/>
        <c:crossBetween val="between"/>
      </c:valAx>
      <c:spPr>
        <a:ln>
          <a:noFill/>
        </a:ln>
      </c:spPr>
    </c:plotArea>
    <c:plotVisOnly val="1"/>
  </c:chart>
  <c:spPr>
    <a:ln>
      <a:noFill/>
    </a:ln>
  </c:spPr>
  <c:printSettings>
    <c:headerFooter/>
    <c:pageMargins b="0.75000000000001465" l="0.70000000000000062" r="0.70000000000000062" t="0.75000000000001465"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6.666666666666668E-2"/>
          <c:y val="0.10303030303030303"/>
          <c:w val="0.93333333333333335"/>
          <c:h val="0.75757575757576245"/>
        </c:manualLayout>
      </c:layout>
      <c:lineChart>
        <c:grouping val="standard"/>
        <c:ser>
          <c:idx val="0"/>
          <c:order val="0"/>
          <c:tx>
            <c:strRef>
              <c:f>'GJNH Bed Occupancy &amp; Wait List'!$E$82</c:f>
              <c:strCache>
                <c:ptCount val="1"/>
                <c:pt idx="0">
                  <c:v>Actual </c:v>
                </c:pt>
              </c:strCache>
            </c:strRef>
          </c:tx>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List'!$F$106:$AO$106</c:f>
              <c:numCache>
                <c:formatCode>General</c:formatCode>
                <c:ptCount val="36"/>
                <c:pt idx="12" formatCode="0.0%">
                  <c:v>5.0599999999999999E-2</c:v>
                </c:pt>
                <c:pt idx="13" formatCode="0.0%">
                  <c:v>0.03</c:v>
                </c:pt>
                <c:pt idx="14" formatCode="0.0%">
                  <c:v>6.3200000000000006E-2</c:v>
                </c:pt>
                <c:pt idx="15" formatCode="0.0%">
                  <c:v>3.1300000000000001E-2</c:v>
                </c:pt>
                <c:pt idx="16" formatCode="0.0%">
                  <c:v>0</c:v>
                </c:pt>
                <c:pt idx="17" formatCode="0.0%">
                  <c:v>1.5599999999999999E-2</c:v>
                </c:pt>
                <c:pt idx="18" formatCode="0.0%">
                  <c:v>1.9400000000000001E-2</c:v>
                </c:pt>
                <c:pt idx="19" formatCode="0.0%">
                  <c:v>2.9899999999999999E-2</c:v>
                </c:pt>
                <c:pt idx="20" formatCode="0.0%">
                  <c:v>0</c:v>
                </c:pt>
                <c:pt idx="21" formatCode="0.0%">
                  <c:v>3.5700000000000003E-2</c:v>
                </c:pt>
                <c:pt idx="22" formatCode="0.0%">
                  <c:v>7.8899999999999998E-2</c:v>
                </c:pt>
                <c:pt idx="23" formatCode="0.0%">
                  <c:v>5.8000000000000003E-2</c:v>
                </c:pt>
                <c:pt idx="24" formatCode="0.0%">
                  <c:v>0</c:v>
                </c:pt>
                <c:pt idx="25" formatCode="0.0%">
                  <c:v>4.1700000000000001E-2</c:v>
                </c:pt>
                <c:pt idx="26" formatCode="0.0%">
                  <c:v>1.4E-2</c:v>
                </c:pt>
              </c:numCache>
            </c:numRef>
          </c:val>
        </c:ser>
        <c:ser>
          <c:idx val="1"/>
          <c:order val="1"/>
          <c:tx>
            <c:strRef>
              <c:f>'GJNH Bed Occupancy &amp; Wait List'!$E$83</c:f>
              <c:strCache>
                <c:ptCount val="1"/>
                <c:pt idx="0">
                  <c:v>Target</c:v>
                </c:pt>
              </c:strCache>
            </c:strRef>
          </c:tx>
          <c:spPr>
            <a:ln>
              <a:solidFill>
                <a:srgbClr val="00B05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List'!$F$107:$AO$107</c:f>
              <c:numCache>
                <c:formatCode>0.00%</c:formatCode>
                <c:ptCount val="36"/>
                <c:pt idx="24" formatCode="0.0%">
                  <c:v>4.9799999999999997E-2</c:v>
                </c:pt>
                <c:pt idx="25" formatCode="0.0%">
                  <c:v>4.8000000000000001E-2</c:v>
                </c:pt>
                <c:pt idx="26" formatCode="0.0%">
                  <c:v>4.6199999999999998E-2</c:v>
                </c:pt>
                <c:pt idx="27" formatCode="0.0%">
                  <c:v>4.4400000000000002E-2</c:v>
                </c:pt>
                <c:pt idx="28" formatCode="0.0%">
                  <c:v>4.2599999999999999E-2</c:v>
                </c:pt>
                <c:pt idx="29" formatCode="0.0%">
                  <c:v>4.0800000000000003E-2</c:v>
                </c:pt>
                <c:pt idx="30" formatCode="0.0%">
                  <c:v>3.9E-2</c:v>
                </c:pt>
                <c:pt idx="31" formatCode="0.0%">
                  <c:v>3.7199999999999997E-2</c:v>
                </c:pt>
                <c:pt idx="32" formatCode="0.0%">
                  <c:v>3.5400000000000001E-2</c:v>
                </c:pt>
                <c:pt idx="33" formatCode="0.0%">
                  <c:v>3.3599999999999998E-2</c:v>
                </c:pt>
                <c:pt idx="34" formatCode="0.0%">
                  <c:v>3.1800000000000002E-2</c:v>
                </c:pt>
                <c:pt idx="35" formatCode="0.0%">
                  <c:v>0.03</c:v>
                </c:pt>
              </c:numCache>
            </c:numRef>
          </c:val>
        </c:ser>
        <c:marker val="1"/>
        <c:axId val="114666496"/>
        <c:axId val="114676480"/>
      </c:lineChart>
      <c:dateAx>
        <c:axId val="114666496"/>
        <c:scaling>
          <c:orientation val="minMax"/>
        </c:scaling>
        <c:delete val="1"/>
        <c:axPos val="b"/>
        <c:numFmt formatCode="mmm\-yy" sourceLinked="1"/>
        <c:tickLblPos val="none"/>
        <c:crossAx val="114676480"/>
        <c:crosses val="autoZero"/>
        <c:auto val="1"/>
        <c:lblOffset val="100"/>
      </c:dateAx>
      <c:valAx>
        <c:axId val="114676480"/>
        <c:scaling>
          <c:orientation val="minMax"/>
          <c:min val="0"/>
        </c:scaling>
        <c:delete val="1"/>
        <c:axPos val="l"/>
        <c:numFmt formatCode="0.00%" sourceLinked="0"/>
        <c:tickLblPos val="none"/>
        <c:crossAx val="114666496"/>
        <c:crosses val="autoZero"/>
        <c:crossBetween val="between"/>
      </c:valAx>
      <c:spPr>
        <a:ln>
          <a:noFill/>
        </a:ln>
      </c:spPr>
    </c:plotArea>
    <c:plotVisOnly val="1"/>
  </c:chart>
  <c:spPr>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GJNH!$E$116</c:f>
              <c:strCache>
                <c:ptCount val="1"/>
                <c:pt idx="0">
                  <c:v>Actual</c:v>
                </c:pt>
              </c:strCache>
            </c:strRef>
          </c:tx>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GJNH!$F$116:$AO$116</c:f>
              <c:numCache>
                <c:formatCode>0.0%</c:formatCode>
                <c:ptCount val="36"/>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formatCode="0%">
                  <c:v>1</c:v>
                </c:pt>
                <c:pt idx="24" formatCode="0%">
                  <c:v>1</c:v>
                </c:pt>
              </c:numCache>
            </c:numRef>
          </c:val>
        </c:ser>
        <c:ser>
          <c:idx val="1"/>
          <c:order val="1"/>
          <c:tx>
            <c:strRef>
              <c:f>GJNH!$E$117</c:f>
              <c:strCache>
                <c:ptCount val="1"/>
                <c:pt idx="0">
                  <c:v>Green</c:v>
                </c:pt>
              </c:strCache>
            </c:strRef>
          </c:tx>
          <c:spPr>
            <a:ln>
              <a:solidFill>
                <a:srgbClr val="00B050"/>
              </a:solidFill>
            </a:ln>
          </c:spPr>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GJNH!$F$117:$AO$117</c:f>
              <c:numCache>
                <c:formatCode>0%</c:formatCode>
                <c:ptCount val="36"/>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numCache>
            </c:numRef>
          </c:val>
        </c:ser>
        <c:marker val="1"/>
        <c:axId val="107870080"/>
        <c:axId val="107871616"/>
      </c:lineChart>
      <c:dateAx>
        <c:axId val="107870080"/>
        <c:scaling>
          <c:orientation val="minMax"/>
        </c:scaling>
        <c:delete val="1"/>
        <c:axPos val="b"/>
        <c:numFmt formatCode="mmm\-yy" sourceLinked="1"/>
        <c:tickLblPos val="none"/>
        <c:crossAx val="107871616"/>
        <c:crosses val="autoZero"/>
        <c:auto val="1"/>
        <c:lblOffset val="100"/>
      </c:dateAx>
      <c:valAx>
        <c:axId val="107871616"/>
        <c:scaling>
          <c:orientation val="minMax"/>
        </c:scaling>
        <c:delete val="1"/>
        <c:axPos val="l"/>
        <c:numFmt formatCode="0.0%" sourceLinked="1"/>
        <c:tickLblPos val="none"/>
        <c:crossAx val="10787008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6.666666666666668E-2"/>
          <c:y val="0.10303030303030303"/>
          <c:w val="0.93333333333333335"/>
          <c:h val="0.75757575757576279"/>
        </c:manualLayout>
      </c:layout>
      <c:lineChart>
        <c:grouping val="standard"/>
        <c:ser>
          <c:idx val="0"/>
          <c:order val="0"/>
          <c:tx>
            <c:strRef>
              <c:f>'GJNH Bed Occupancy &amp; Wait List'!$E$82</c:f>
              <c:strCache>
                <c:ptCount val="1"/>
                <c:pt idx="0">
                  <c:v>Actual </c:v>
                </c:pt>
              </c:strCache>
            </c:strRef>
          </c:tx>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List'!$F$109:$AO$109</c:f>
              <c:numCache>
                <c:formatCode>General</c:formatCode>
                <c:ptCount val="36"/>
                <c:pt idx="12" formatCode="0.0%">
                  <c:v>6.54E-2</c:v>
                </c:pt>
                <c:pt idx="13" formatCode="0.0%">
                  <c:v>0.14080000000000001</c:v>
                </c:pt>
                <c:pt idx="14" formatCode="0.0%">
                  <c:v>0.14879999999999999</c:v>
                </c:pt>
                <c:pt idx="15" formatCode="0.0%">
                  <c:v>9.3299999999999994E-2</c:v>
                </c:pt>
                <c:pt idx="16" formatCode="0.0%">
                  <c:v>3.3300000000000003E-2</c:v>
                </c:pt>
                <c:pt idx="17" formatCode="0.0%">
                  <c:v>0.1293</c:v>
                </c:pt>
                <c:pt idx="18" formatCode="0.0%">
                  <c:v>0.1235</c:v>
                </c:pt>
                <c:pt idx="19" formatCode="0.0%">
                  <c:v>6.1499999999999999E-2</c:v>
                </c:pt>
                <c:pt idx="20" formatCode="0.0%">
                  <c:v>7.8600000000000003E-2</c:v>
                </c:pt>
                <c:pt idx="21" formatCode="0.0%">
                  <c:v>0.10050000000000001</c:v>
                </c:pt>
                <c:pt idx="22" formatCode="0.0%">
                  <c:v>0.1172</c:v>
                </c:pt>
                <c:pt idx="23" formatCode="0.0%">
                  <c:v>8.2000000000000003E-2</c:v>
                </c:pt>
                <c:pt idx="24" formatCode="0.0%">
                  <c:v>7.2300000000000003E-2</c:v>
                </c:pt>
                <c:pt idx="25" formatCode="0.0%">
                  <c:v>5.2900000000000003E-2</c:v>
                </c:pt>
                <c:pt idx="26" formatCode="0.0%">
                  <c:v>7.5999999999999998E-2</c:v>
                </c:pt>
              </c:numCache>
            </c:numRef>
          </c:val>
        </c:ser>
        <c:ser>
          <c:idx val="1"/>
          <c:order val="1"/>
          <c:tx>
            <c:strRef>
              <c:f>'GJNH Bed Occupancy &amp; Wait List'!$E$83</c:f>
              <c:strCache>
                <c:ptCount val="1"/>
                <c:pt idx="0">
                  <c:v>Target</c:v>
                </c:pt>
              </c:strCache>
            </c:strRef>
          </c:tx>
          <c:spPr>
            <a:ln>
              <a:solidFill>
                <a:srgbClr val="00B05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List'!$F$110:$AO$110</c:f>
              <c:numCache>
                <c:formatCode>0.00%</c:formatCode>
                <c:ptCount val="36"/>
                <c:pt idx="24" formatCode="0.0%">
                  <c:v>8.9599999999999999E-2</c:v>
                </c:pt>
                <c:pt idx="25" formatCode="0.0%">
                  <c:v>8.5999999999999993E-2</c:v>
                </c:pt>
                <c:pt idx="26" formatCode="0.0%">
                  <c:v>8.2400000000000001E-2</c:v>
                </c:pt>
                <c:pt idx="27" formatCode="0.0%">
                  <c:v>7.8799999999999995E-2</c:v>
                </c:pt>
                <c:pt idx="28" formatCode="0.0%">
                  <c:v>7.5200000000000003E-2</c:v>
                </c:pt>
                <c:pt idx="29" formatCode="0.0%">
                  <c:v>7.1599999999999997E-2</c:v>
                </c:pt>
                <c:pt idx="30" formatCode="0.0%">
                  <c:v>6.8000000000000005E-2</c:v>
                </c:pt>
                <c:pt idx="31" formatCode="0.0%">
                  <c:v>6.4399999999999999E-2</c:v>
                </c:pt>
                <c:pt idx="32" formatCode="0.0%">
                  <c:v>6.08E-2</c:v>
                </c:pt>
                <c:pt idx="33" formatCode="0.0%">
                  <c:v>5.7200000000000001E-2</c:v>
                </c:pt>
                <c:pt idx="34" formatCode="0.0%">
                  <c:v>5.3600000000000002E-2</c:v>
                </c:pt>
                <c:pt idx="35" formatCode="0.0%">
                  <c:v>0.05</c:v>
                </c:pt>
              </c:numCache>
            </c:numRef>
          </c:val>
        </c:ser>
        <c:marker val="1"/>
        <c:axId val="114770304"/>
        <c:axId val="114771840"/>
      </c:lineChart>
      <c:dateAx>
        <c:axId val="114770304"/>
        <c:scaling>
          <c:orientation val="minMax"/>
        </c:scaling>
        <c:delete val="1"/>
        <c:axPos val="b"/>
        <c:numFmt formatCode="mmm\-yy" sourceLinked="1"/>
        <c:tickLblPos val="none"/>
        <c:crossAx val="114771840"/>
        <c:crosses val="autoZero"/>
        <c:auto val="1"/>
        <c:lblOffset val="100"/>
      </c:dateAx>
      <c:valAx>
        <c:axId val="114771840"/>
        <c:scaling>
          <c:orientation val="minMax"/>
          <c:min val="0"/>
        </c:scaling>
        <c:delete val="1"/>
        <c:axPos val="l"/>
        <c:numFmt formatCode="0.00%" sourceLinked="0"/>
        <c:tickLblPos val="none"/>
        <c:crossAx val="114770304"/>
        <c:crosses val="autoZero"/>
        <c:crossBetween val="between"/>
      </c:valAx>
      <c:spPr>
        <a:ln>
          <a:noFill/>
        </a:ln>
      </c:spPr>
    </c:plotArea>
    <c:plotVisOnly val="1"/>
  </c:chart>
  <c:spPr>
    <a:ln>
      <a:noFill/>
    </a:ln>
  </c:spPr>
  <c:printSettings>
    <c:headerFooter/>
    <c:pageMargins b="0.75000000000001465" l="0.70000000000000062" r="0.70000000000000062" t="0.75000000000001465"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6.666666666666668E-2"/>
          <c:y val="0.10303030303030303"/>
          <c:w val="0.93333333333333335"/>
          <c:h val="0.75757575757576301"/>
        </c:manualLayout>
      </c:layout>
      <c:lineChart>
        <c:grouping val="standard"/>
        <c:ser>
          <c:idx val="0"/>
          <c:order val="0"/>
          <c:tx>
            <c:strRef>
              <c:f>'GJNH Bed Occupancy &amp; Wait List'!$E$82</c:f>
              <c:strCache>
                <c:ptCount val="1"/>
                <c:pt idx="0">
                  <c:v>Actual </c:v>
                </c:pt>
              </c:strCache>
            </c:strRef>
          </c:tx>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List'!$F$112:$AO$112</c:f>
              <c:numCache>
                <c:formatCode>General</c:formatCode>
                <c:ptCount val="36"/>
                <c:pt idx="12" formatCode="0.0%">
                  <c:v>9.3799999999999994E-2</c:v>
                </c:pt>
                <c:pt idx="13" formatCode="0.0%">
                  <c:v>9.7600000000000006E-2</c:v>
                </c:pt>
                <c:pt idx="14" formatCode="0.0%">
                  <c:v>8.8499999999999995E-2</c:v>
                </c:pt>
                <c:pt idx="15" formatCode="0.0%">
                  <c:v>0.1176</c:v>
                </c:pt>
                <c:pt idx="16" formatCode="0.0%">
                  <c:v>0.1013</c:v>
                </c:pt>
                <c:pt idx="17" formatCode="0.0%">
                  <c:v>6.4500000000000002E-2</c:v>
                </c:pt>
                <c:pt idx="18" formatCode="0.0%">
                  <c:v>0.1067</c:v>
                </c:pt>
                <c:pt idx="19" formatCode="0.0%">
                  <c:v>7.2900000000000006E-2</c:v>
                </c:pt>
                <c:pt idx="20" formatCode="0.0%">
                  <c:v>0.1356</c:v>
                </c:pt>
                <c:pt idx="21" formatCode="0.0%">
                  <c:v>8.4500000000000006E-2</c:v>
                </c:pt>
                <c:pt idx="22" formatCode="0.0%">
                  <c:v>0.10979999999999999</c:v>
                </c:pt>
                <c:pt idx="23" formatCode="0.0%">
                  <c:v>7.6100000000000001E-2</c:v>
                </c:pt>
                <c:pt idx="24" formatCode="0.0%">
                  <c:v>0.12859999999999999</c:v>
                </c:pt>
                <c:pt idx="25" formatCode="0.0%">
                  <c:v>4.0500000000000001E-2</c:v>
                </c:pt>
                <c:pt idx="26" formatCode="0.0%">
                  <c:v>8.3000000000000004E-2</c:v>
                </c:pt>
              </c:numCache>
            </c:numRef>
          </c:val>
        </c:ser>
        <c:ser>
          <c:idx val="1"/>
          <c:order val="1"/>
          <c:tx>
            <c:strRef>
              <c:f>'GJNH Bed Occupancy &amp; Wait List'!$E$83</c:f>
              <c:strCache>
                <c:ptCount val="1"/>
                <c:pt idx="0">
                  <c:v>Target</c:v>
                </c:pt>
              </c:strCache>
            </c:strRef>
          </c:tx>
          <c:spPr>
            <a:ln>
              <a:solidFill>
                <a:srgbClr val="00B05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List'!$F$113:$AO$113</c:f>
              <c:numCache>
                <c:formatCode>0.00%</c:formatCode>
                <c:ptCount val="36"/>
                <c:pt idx="24" formatCode="0.0%">
                  <c:v>8.9599999999999999E-2</c:v>
                </c:pt>
                <c:pt idx="25" formatCode="0.0%">
                  <c:v>8.5999999999999993E-2</c:v>
                </c:pt>
                <c:pt idx="26" formatCode="0.0%">
                  <c:v>8.2400000000000001E-2</c:v>
                </c:pt>
                <c:pt idx="27" formatCode="0.0%">
                  <c:v>7.8799999999999995E-2</c:v>
                </c:pt>
                <c:pt idx="28" formatCode="0.0%">
                  <c:v>7.5200000000000003E-2</c:v>
                </c:pt>
                <c:pt idx="29" formatCode="0.0%">
                  <c:v>7.1599999999999997E-2</c:v>
                </c:pt>
                <c:pt idx="30" formatCode="0.0%">
                  <c:v>6.8000000000000005E-2</c:v>
                </c:pt>
                <c:pt idx="31" formatCode="0.0%">
                  <c:v>6.4399999999999999E-2</c:v>
                </c:pt>
                <c:pt idx="32" formatCode="0.0%">
                  <c:v>6.08E-2</c:v>
                </c:pt>
                <c:pt idx="33" formatCode="0.0%">
                  <c:v>5.7200000000000001E-2</c:v>
                </c:pt>
                <c:pt idx="34" formatCode="0.0%">
                  <c:v>5.3600000000000002E-2</c:v>
                </c:pt>
                <c:pt idx="35" formatCode="0.0%">
                  <c:v>0.05</c:v>
                </c:pt>
              </c:numCache>
            </c:numRef>
          </c:val>
        </c:ser>
        <c:marker val="1"/>
        <c:axId val="114811648"/>
        <c:axId val="114813184"/>
      </c:lineChart>
      <c:dateAx>
        <c:axId val="114811648"/>
        <c:scaling>
          <c:orientation val="minMax"/>
        </c:scaling>
        <c:delete val="1"/>
        <c:axPos val="b"/>
        <c:numFmt formatCode="mmm\-yy" sourceLinked="1"/>
        <c:tickLblPos val="none"/>
        <c:crossAx val="114813184"/>
        <c:crosses val="autoZero"/>
        <c:auto val="1"/>
        <c:lblOffset val="100"/>
      </c:dateAx>
      <c:valAx>
        <c:axId val="114813184"/>
        <c:scaling>
          <c:orientation val="minMax"/>
          <c:min val="0"/>
        </c:scaling>
        <c:delete val="1"/>
        <c:axPos val="l"/>
        <c:numFmt formatCode="0.00%" sourceLinked="0"/>
        <c:tickLblPos val="none"/>
        <c:crossAx val="114811648"/>
        <c:crosses val="autoZero"/>
        <c:crossBetween val="between"/>
      </c:valAx>
      <c:spPr>
        <a:ln>
          <a:noFill/>
        </a:ln>
      </c:spPr>
    </c:plotArea>
    <c:plotVisOnly val="1"/>
  </c:chart>
  <c:spPr>
    <a:ln>
      <a:noFill/>
    </a:ln>
  </c:spPr>
  <c:printSettings>
    <c:headerFooter/>
    <c:pageMargins b="0.75000000000001465" l="0.70000000000000062" r="0.70000000000000062" t="0.75000000000001465"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6.666666666666668E-2"/>
          <c:y val="0.10303030303030303"/>
          <c:w val="0.93333333333333335"/>
          <c:h val="0.75757575757576323"/>
        </c:manualLayout>
      </c:layout>
      <c:lineChart>
        <c:grouping val="standard"/>
        <c:ser>
          <c:idx val="0"/>
          <c:order val="0"/>
          <c:tx>
            <c:strRef>
              <c:f>'GJNH Bed Occupancy &amp; Wait List'!$E$82</c:f>
              <c:strCache>
                <c:ptCount val="1"/>
                <c:pt idx="0">
                  <c:v>Actual </c:v>
                </c:pt>
              </c:strCache>
            </c:strRef>
          </c:tx>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List'!$F$115:$AO$115</c:f>
              <c:numCache>
                <c:formatCode>General</c:formatCode>
                <c:ptCount val="36"/>
                <c:pt idx="12" formatCode="0.0%">
                  <c:v>4.9799999999999997E-2</c:v>
                </c:pt>
                <c:pt idx="13" formatCode="0.0%">
                  <c:v>4.2799999999999998E-2</c:v>
                </c:pt>
                <c:pt idx="14" formatCode="0.0%">
                  <c:v>3.9100000000000003E-2</c:v>
                </c:pt>
                <c:pt idx="15" formatCode="0.0%">
                  <c:v>4.2900000000000001E-2</c:v>
                </c:pt>
                <c:pt idx="16" formatCode="0.0%">
                  <c:v>2.2200000000000001E-2</c:v>
                </c:pt>
                <c:pt idx="17" formatCode="0.0%">
                  <c:v>4.6899999999999997E-2</c:v>
                </c:pt>
                <c:pt idx="18" formatCode="0.0%">
                  <c:v>3.1199999999999999E-2</c:v>
                </c:pt>
                <c:pt idx="19" formatCode="0.0%">
                  <c:v>2.53E-2</c:v>
                </c:pt>
                <c:pt idx="20" formatCode="0.0%">
                  <c:v>4.8599999999999997E-2</c:v>
                </c:pt>
                <c:pt idx="21" formatCode="0.0%">
                  <c:v>2.29E-2</c:v>
                </c:pt>
                <c:pt idx="22" formatCode="0.0%">
                  <c:v>4.8800000000000003E-2</c:v>
                </c:pt>
                <c:pt idx="23" formatCode="0.0%">
                  <c:v>2.5700000000000001E-2</c:v>
                </c:pt>
                <c:pt idx="24" formatCode="0.0%">
                  <c:v>4.58E-2</c:v>
                </c:pt>
                <c:pt idx="25" formatCode="0.0%">
                  <c:v>1.61E-2</c:v>
                </c:pt>
                <c:pt idx="26" formatCode="0.0%">
                  <c:v>5.0999999999999997E-2</c:v>
                </c:pt>
              </c:numCache>
            </c:numRef>
          </c:val>
        </c:ser>
        <c:ser>
          <c:idx val="1"/>
          <c:order val="1"/>
          <c:tx>
            <c:strRef>
              <c:f>'GJNH Bed Occupancy &amp; Wait List'!$E$83</c:f>
              <c:strCache>
                <c:ptCount val="1"/>
                <c:pt idx="0">
                  <c:v>Target</c:v>
                </c:pt>
              </c:strCache>
            </c:strRef>
          </c:tx>
          <c:spPr>
            <a:ln>
              <a:solidFill>
                <a:srgbClr val="00B05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List'!$F$116:$AO$116</c:f>
              <c:numCache>
                <c:formatCode>0.00%</c:formatCode>
                <c:ptCount val="36"/>
                <c:pt idx="24" formatCode="0.0%">
                  <c:v>0.03</c:v>
                </c:pt>
                <c:pt idx="25" formatCode="0.0%">
                  <c:v>0.03</c:v>
                </c:pt>
                <c:pt idx="26" formatCode="0.0%">
                  <c:v>0.03</c:v>
                </c:pt>
                <c:pt idx="27" formatCode="0.0%">
                  <c:v>0.03</c:v>
                </c:pt>
                <c:pt idx="28" formatCode="0.0%">
                  <c:v>0.03</c:v>
                </c:pt>
                <c:pt idx="29" formatCode="0.0%">
                  <c:v>0.03</c:v>
                </c:pt>
                <c:pt idx="30" formatCode="0.0%">
                  <c:v>0.03</c:v>
                </c:pt>
                <c:pt idx="31" formatCode="0.0%">
                  <c:v>0.03</c:v>
                </c:pt>
                <c:pt idx="32" formatCode="0.0%">
                  <c:v>0.03</c:v>
                </c:pt>
                <c:pt idx="33" formatCode="0.0%">
                  <c:v>0.03</c:v>
                </c:pt>
                <c:pt idx="34" formatCode="0.0%">
                  <c:v>0.03</c:v>
                </c:pt>
                <c:pt idx="35" formatCode="0.0%">
                  <c:v>0.03</c:v>
                </c:pt>
              </c:numCache>
            </c:numRef>
          </c:val>
        </c:ser>
        <c:marker val="1"/>
        <c:axId val="114862336"/>
        <c:axId val="114868224"/>
      </c:lineChart>
      <c:dateAx>
        <c:axId val="114862336"/>
        <c:scaling>
          <c:orientation val="minMax"/>
        </c:scaling>
        <c:delete val="1"/>
        <c:axPos val="b"/>
        <c:numFmt formatCode="mmm\-yy" sourceLinked="1"/>
        <c:tickLblPos val="none"/>
        <c:crossAx val="114868224"/>
        <c:crosses val="autoZero"/>
        <c:auto val="1"/>
        <c:lblOffset val="100"/>
      </c:dateAx>
      <c:valAx>
        <c:axId val="114868224"/>
        <c:scaling>
          <c:orientation val="minMax"/>
          <c:min val="0"/>
        </c:scaling>
        <c:delete val="1"/>
        <c:axPos val="l"/>
        <c:numFmt formatCode="0.00%" sourceLinked="0"/>
        <c:tickLblPos val="none"/>
        <c:crossAx val="114862336"/>
        <c:crosses val="autoZero"/>
        <c:crossBetween val="between"/>
      </c:valAx>
      <c:spPr>
        <a:ln>
          <a:noFill/>
        </a:ln>
      </c:spPr>
    </c:plotArea>
    <c:plotVisOnly val="1"/>
  </c:chart>
  <c:spPr>
    <a:ln>
      <a:noFill/>
    </a:ln>
  </c:spPr>
  <c:printSettings>
    <c:headerFooter/>
    <c:pageMargins b="0.75000000000001465" l="0.70000000000000062" r="0.70000000000000062" t="0.75000000000001465"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6.666666666666668E-2"/>
          <c:y val="0.10303030303030303"/>
          <c:w val="0.93333333333333335"/>
          <c:h val="0.75757575757576345"/>
        </c:manualLayout>
      </c:layout>
      <c:lineChart>
        <c:grouping val="standard"/>
        <c:ser>
          <c:idx val="0"/>
          <c:order val="0"/>
          <c:tx>
            <c:strRef>
              <c:f>'GJNH Bed Occupancy &amp; Wait List'!$E$82</c:f>
              <c:strCache>
                <c:ptCount val="1"/>
                <c:pt idx="0">
                  <c:v>Actual </c:v>
                </c:pt>
              </c:strCache>
            </c:strRef>
          </c:tx>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List'!$F$118:$AO$118</c:f>
              <c:numCache>
                <c:formatCode>General</c:formatCode>
                <c:ptCount val="36"/>
                <c:pt idx="12" formatCode="0.0%">
                  <c:v>6.2100000000000002E-2</c:v>
                </c:pt>
                <c:pt idx="13" formatCode="0.0%">
                  <c:v>5.7500000000000002E-2</c:v>
                </c:pt>
                <c:pt idx="14" formatCode="0.0%">
                  <c:v>4.07E-2</c:v>
                </c:pt>
                <c:pt idx="15" formatCode="0.0%">
                  <c:v>4.3099999999999999E-2</c:v>
                </c:pt>
                <c:pt idx="16" formatCode="0.0%">
                  <c:v>5.7099999999999998E-2</c:v>
                </c:pt>
                <c:pt idx="17" formatCode="0.0%">
                  <c:v>4.1799999999999997E-2</c:v>
                </c:pt>
                <c:pt idx="18" formatCode="0.0%">
                  <c:v>3.5200000000000002E-2</c:v>
                </c:pt>
                <c:pt idx="19" formatCode="0.0%">
                  <c:v>4.3799999999999999E-2</c:v>
                </c:pt>
                <c:pt idx="20" formatCode="0.0%">
                  <c:v>6.0999999999999999E-2</c:v>
                </c:pt>
                <c:pt idx="21" formatCode="0.0%">
                  <c:v>3.3500000000000002E-2</c:v>
                </c:pt>
                <c:pt idx="22" formatCode="0.0%">
                  <c:v>2.69E-2</c:v>
                </c:pt>
                <c:pt idx="23" formatCode="0.0%">
                  <c:v>2.8299999999999999E-2</c:v>
                </c:pt>
                <c:pt idx="24" formatCode="0.0%">
                  <c:v>4.3299999999999998E-2</c:v>
                </c:pt>
                <c:pt idx="25" formatCode="0.0%">
                  <c:v>2.9000000000000001E-2</c:v>
                </c:pt>
                <c:pt idx="26" formatCode="0.0%">
                  <c:v>2.5000000000000001E-2</c:v>
                </c:pt>
              </c:numCache>
            </c:numRef>
          </c:val>
        </c:ser>
        <c:ser>
          <c:idx val="1"/>
          <c:order val="1"/>
          <c:tx>
            <c:strRef>
              <c:f>'GJNH Bed Occupancy &amp; Wait List'!$E$83</c:f>
              <c:strCache>
                <c:ptCount val="1"/>
                <c:pt idx="0">
                  <c:v>Target</c:v>
                </c:pt>
              </c:strCache>
            </c:strRef>
          </c:tx>
          <c:spPr>
            <a:ln>
              <a:solidFill>
                <a:srgbClr val="00B05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List'!$F$119:$AO$119</c:f>
              <c:numCache>
                <c:formatCode>0.00%</c:formatCode>
                <c:ptCount val="36"/>
                <c:pt idx="24" formatCode="0.0%">
                  <c:v>0.03</c:v>
                </c:pt>
                <c:pt idx="25" formatCode="0.0%">
                  <c:v>0.03</c:v>
                </c:pt>
                <c:pt idx="26" formatCode="0.0%">
                  <c:v>0.03</c:v>
                </c:pt>
                <c:pt idx="27" formatCode="0.0%">
                  <c:v>0.03</c:v>
                </c:pt>
                <c:pt idx="28" formatCode="0.0%">
                  <c:v>0.03</c:v>
                </c:pt>
                <c:pt idx="29" formatCode="0.0%">
                  <c:v>0.03</c:v>
                </c:pt>
                <c:pt idx="30" formatCode="0.0%">
                  <c:v>0.03</c:v>
                </c:pt>
                <c:pt idx="31" formatCode="0.0%">
                  <c:v>0.03</c:v>
                </c:pt>
                <c:pt idx="32" formatCode="0.0%">
                  <c:v>0.03</c:v>
                </c:pt>
                <c:pt idx="33" formatCode="0.0%">
                  <c:v>0.03</c:v>
                </c:pt>
                <c:pt idx="34" formatCode="0.0%">
                  <c:v>0.03</c:v>
                </c:pt>
                <c:pt idx="35" formatCode="0.0%">
                  <c:v>0.03</c:v>
                </c:pt>
              </c:numCache>
            </c:numRef>
          </c:val>
        </c:ser>
        <c:marker val="1"/>
        <c:axId val="114968832"/>
        <c:axId val="114974720"/>
      </c:lineChart>
      <c:dateAx>
        <c:axId val="114968832"/>
        <c:scaling>
          <c:orientation val="minMax"/>
        </c:scaling>
        <c:delete val="1"/>
        <c:axPos val="b"/>
        <c:numFmt formatCode="mmm\-yy" sourceLinked="1"/>
        <c:tickLblPos val="none"/>
        <c:crossAx val="114974720"/>
        <c:crosses val="autoZero"/>
        <c:auto val="1"/>
        <c:lblOffset val="100"/>
      </c:dateAx>
      <c:valAx>
        <c:axId val="114974720"/>
        <c:scaling>
          <c:orientation val="minMax"/>
          <c:min val="0"/>
        </c:scaling>
        <c:delete val="1"/>
        <c:axPos val="l"/>
        <c:numFmt formatCode="0.00%" sourceLinked="0"/>
        <c:tickLblPos val="none"/>
        <c:crossAx val="114968832"/>
        <c:crosses val="autoZero"/>
        <c:crossBetween val="between"/>
      </c:valAx>
      <c:spPr>
        <a:ln>
          <a:noFill/>
        </a:ln>
      </c:spPr>
    </c:plotArea>
    <c:plotVisOnly val="1"/>
  </c:chart>
  <c:spPr>
    <a:ln>
      <a:noFill/>
    </a:ln>
  </c:spPr>
  <c:printSettings>
    <c:headerFooter/>
    <c:pageMargins b="0.75000000000001465" l="0.70000000000000062" r="0.70000000000000062" t="0.75000000000001465"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6.666666666666668E-2"/>
          <c:y val="0.10303030303030303"/>
          <c:w val="0.93333333333333335"/>
          <c:h val="0.75757575757576379"/>
        </c:manualLayout>
      </c:layout>
      <c:lineChart>
        <c:grouping val="standard"/>
        <c:ser>
          <c:idx val="0"/>
          <c:order val="0"/>
          <c:tx>
            <c:strRef>
              <c:f>'GJNH Bed Occupancy &amp; Wait List'!$E$82</c:f>
              <c:strCache>
                <c:ptCount val="1"/>
                <c:pt idx="0">
                  <c:v>Actual </c:v>
                </c:pt>
              </c:strCache>
            </c:strRef>
          </c:tx>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List'!$F$121:$AO$121</c:f>
              <c:numCache>
                <c:formatCode>General</c:formatCode>
                <c:ptCount val="36"/>
                <c:pt idx="12" formatCode="0.0%">
                  <c:v>7.6899999999999996E-2</c:v>
                </c:pt>
                <c:pt idx="13" formatCode="0.0%">
                  <c:v>0</c:v>
                </c:pt>
                <c:pt idx="14" formatCode="0.0%">
                  <c:v>0</c:v>
                </c:pt>
                <c:pt idx="15" formatCode="0.0%">
                  <c:v>0</c:v>
                </c:pt>
                <c:pt idx="16" formatCode="0.0%">
                  <c:v>7.3200000000000001E-2</c:v>
                </c:pt>
                <c:pt idx="17" formatCode="0.0%">
                  <c:v>0.13039999999999999</c:v>
                </c:pt>
                <c:pt idx="18" formatCode="0.0%">
                  <c:v>0.125</c:v>
                </c:pt>
                <c:pt idx="19" formatCode="0.0%">
                  <c:v>2.2200000000000001E-2</c:v>
                </c:pt>
                <c:pt idx="20" formatCode="0.0%">
                  <c:v>9.5200000000000007E-2</c:v>
                </c:pt>
                <c:pt idx="21" formatCode="0.0%">
                  <c:v>0.1081</c:v>
                </c:pt>
                <c:pt idx="22" formatCode="0.0%">
                  <c:v>0</c:v>
                </c:pt>
                <c:pt idx="23" formatCode="0.0%">
                  <c:v>0.1053</c:v>
                </c:pt>
                <c:pt idx="24" formatCode="0.0%">
                  <c:v>2.7E-2</c:v>
                </c:pt>
                <c:pt idx="25" formatCode="0.0%">
                  <c:v>5.2600000000000001E-2</c:v>
                </c:pt>
                <c:pt idx="26" formatCode="0.0%">
                  <c:v>5.0999999999999997E-2</c:v>
                </c:pt>
              </c:numCache>
            </c:numRef>
          </c:val>
        </c:ser>
        <c:ser>
          <c:idx val="1"/>
          <c:order val="1"/>
          <c:tx>
            <c:strRef>
              <c:f>'GJNH Bed Occupancy &amp; Wait List'!$E$83</c:f>
              <c:strCache>
                <c:ptCount val="1"/>
                <c:pt idx="0">
                  <c:v>Target</c:v>
                </c:pt>
              </c:strCache>
            </c:strRef>
          </c:tx>
          <c:spPr>
            <a:ln>
              <a:solidFill>
                <a:srgbClr val="00B050"/>
              </a:solidFill>
            </a:ln>
          </c:spPr>
          <c:marker>
            <c:symbol val="none"/>
          </c:marker>
          <c:cat>
            <c:numRef>
              <c:f>'GJNH Bed Occupancy &amp; Wait List'!$F$2:$AO$2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 Bed Occupancy &amp; Wait List'!$F$122:$AO$122</c:f>
              <c:numCache>
                <c:formatCode>0.00%</c:formatCode>
                <c:ptCount val="36"/>
                <c:pt idx="24" formatCode="0.0%">
                  <c:v>5.4199999999999998E-2</c:v>
                </c:pt>
                <c:pt idx="25" formatCode="0.0%">
                  <c:v>5.1999999999999998E-2</c:v>
                </c:pt>
                <c:pt idx="26" formatCode="0.0%">
                  <c:v>4.9799999999999997E-2</c:v>
                </c:pt>
                <c:pt idx="27" formatCode="0.0%">
                  <c:v>4.7600000000000003E-2</c:v>
                </c:pt>
                <c:pt idx="28" formatCode="0.0%">
                  <c:v>4.5400000000000003E-2</c:v>
                </c:pt>
                <c:pt idx="29" formatCode="0.0%">
                  <c:v>4.3200000000000002E-2</c:v>
                </c:pt>
                <c:pt idx="30" formatCode="0.0%">
                  <c:v>4.1000000000000002E-2</c:v>
                </c:pt>
                <c:pt idx="31" formatCode="0.0%">
                  <c:v>3.8800000000000001E-2</c:v>
                </c:pt>
                <c:pt idx="32" formatCode="0.0%">
                  <c:v>3.6600000000000001E-2</c:v>
                </c:pt>
                <c:pt idx="33" formatCode="0.0%">
                  <c:v>3.44E-2</c:v>
                </c:pt>
                <c:pt idx="34" formatCode="0.0%">
                  <c:v>3.2199999999999999E-2</c:v>
                </c:pt>
                <c:pt idx="35" formatCode="0.0%">
                  <c:v>0.03</c:v>
                </c:pt>
              </c:numCache>
            </c:numRef>
          </c:val>
        </c:ser>
        <c:marker val="1"/>
        <c:axId val="114982272"/>
        <c:axId val="115000448"/>
      </c:lineChart>
      <c:dateAx>
        <c:axId val="114982272"/>
        <c:scaling>
          <c:orientation val="minMax"/>
        </c:scaling>
        <c:delete val="1"/>
        <c:axPos val="b"/>
        <c:numFmt formatCode="mmm\-yy" sourceLinked="1"/>
        <c:tickLblPos val="none"/>
        <c:crossAx val="115000448"/>
        <c:crosses val="autoZero"/>
        <c:auto val="1"/>
        <c:lblOffset val="100"/>
      </c:dateAx>
      <c:valAx>
        <c:axId val="115000448"/>
        <c:scaling>
          <c:orientation val="minMax"/>
          <c:min val="0"/>
        </c:scaling>
        <c:delete val="1"/>
        <c:axPos val="l"/>
        <c:numFmt formatCode="0.00%" sourceLinked="0"/>
        <c:tickLblPos val="none"/>
        <c:crossAx val="114982272"/>
        <c:crosses val="autoZero"/>
        <c:crossBetween val="between"/>
      </c:valAx>
      <c:spPr>
        <a:ln>
          <a:noFill/>
        </a:ln>
      </c:spPr>
    </c:plotArea>
    <c:plotVisOnly val="1"/>
  </c:chart>
  <c:spPr>
    <a:ln>
      <a:noFill/>
    </a:ln>
  </c:spPr>
  <c:printSettings>
    <c:headerFooter/>
    <c:pageMargins b="0.75000000000001465" l="0.70000000000000062" r="0.70000000000000062" t="0.75000000000001465"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3.9591493131218777E-2"/>
          <c:y val="3.7669874599008481E-2"/>
          <c:w val="0.9537699754090867"/>
          <c:h val="0.85539829840537618"/>
        </c:manualLayout>
      </c:layout>
      <c:lineChart>
        <c:grouping val="standard"/>
        <c:ser>
          <c:idx val="0"/>
          <c:order val="0"/>
          <c:tx>
            <c:strRef>
              <c:f>'GJNH Bed Occupancy &amp; Wait List'!$E$4</c:f>
              <c:strCache>
                <c:ptCount val="1"/>
                <c:pt idx="0">
                  <c:v>Actual </c:v>
                </c:pt>
              </c:strCache>
            </c:strRef>
          </c:tx>
          <c:spPr>
            <a:ln>
              <a:solidFill>
                <a:sysClr val="windowText" lastClr="000000"/>
              </a:solidFill>
            </a:ln>
          </c:spPr>
          <c:dLbls>
            <c:txPr>
              <a:bodyPr/>
              <a:lstStyle/>
              <a:p>
                <a:pPr>
                  <a:defRPr sz="800"/>
                </a:pPr>
                <a:endParaRPr lang="en-US"/>
              </a:p>
            </c:txPr>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List'!$R$4:$AK$4</c:f>
              <c:numCache>
                <c:formatCode>0.0%</c:formatCode>
                <c:ptCount val="20"/>
                <c:pt idx="0">
                  <c:v>0.68200000000000005</c:v>
                </c:pt>
                <c:pt idx="1">
                  <c:v>0.75900000000000001</c:v>
                </c:pt>
                <c:pt idx="2">
                  <c:v>0.78500000000000003</c:v>
                </c:pt>
                <c:pt idx="3">
                  <c:v>0.70399999999999996</c:v>
                </c:pt>
                <c:pt idx="4">
                  <c:v>0.83599999999999997</c:v>
                </c:pt>
                <c:pt idx="5">
                  <c:v>0.746</c:v>
                </c:pt>
                <c:pt idx="6">
                  <c:v>0.82899999999999996</c:v>
                </c:pt>
                <c:pt idx="7">
                  <c:v>0.79200000000000004</c:v>
                </c:pt>
                <c:pt idx="8">
                  <c:v>0.72599999999999998</c:v>
                </c:pt>
                <c:pt idx="9">
                  <c:v>0.755</c:v>
                </c:pt>
                <c:pt idx="10">
                  <c:v>0.76700000000000002</c:v>
                </c:pt>
                <c:pt idx="11">
                  <c:v>0.78500000000000003</c:v>
                </c:pt>
                <c:pt idx="12">
                  <c:v>0.754</c:v>
                </c:pt>
                <c:pt idx="13">
                  <c:v>0.77600000000000002</c:v>
                </c:pt>
              </c:numCache>
            </c:numRef>
          </c:val>
        </c:ser>
        <c:ser>
          <c:idx val="1"/>
          <c:order val="1"/>
          <c:tx>
            <c:strRef>
              <c:f>'GJNH Bed Occupancy &amp; Wait List'!$E$5</c:f>
              <c:strCache>
                <c:ptCount val="1"/>
                <c:pt idx="0">
                  <c:v>Red Threshold</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List'!$R$5:$AO$5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tx>
            <c:strRef>
              <c:f>'GJNH Bed Occupancy &amp; Wait List'!$E$7</c:f>
              <c:strCache>
                <c:ptCount val="1"/>
                <c:pt idx="0">
                  <c:v>Blue Threshold</c:v>
                </c:pt>
              </c:strCache>
            </c:strRef>
          </c:tx>
          <c:spPr>
            <a:ln>
              <a:solidFill>
                <a:srgbClr val="0070C0"/>
              </a:solidFill>
            </a:ln>
          </c:spPr>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List'!$R$7:$AO$7</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ser>
          <c:idx val="3"/>
          <c:order val="3"/>
          <c:tx>
            <c:strRef>
              <c:f>'GJNH Bed Occupancy &amp; Wait List'!$E$6</c:f>
              <c:strCache>
                <c:ptCount val="1"/>
                <c:pt idx="0">
                  <c:v>Green Threshold</c:v>
                </c:pt>
              </c:strCache>
            </c:strRef>
          </c:tx>
          <c:spPr>
            <a:ln>
              <a:solidFill>
                <a:srgbClr val="00B050"/>
              </a:solidFill>
            </a:ln>
          </c:spPr>
          <c:marker>
            <c:symbol val="none"/>
          </c:marker>
          <c:val>
            <c:numRef>
              <c:f>'GJNH Bed Occupancy &amp; Wait List'!$F$6:$AO$6</c:f>
              <c:numCache>
                <c:formatCode>0.0%</c:formatCode>
                <c:ptCount val="36"/>
                <c:pt idx="0">
                  <c:v>0.86</c:v>
                </c:pt>
                <c:pt idx="1">
                  <c:v>0.86</c:v>
                </c:pt>
                <c:pt idx="2">
                  <c:v>0.86</c:v>
                </c:pt>
                <c:pt idx="3">
                  <c:v>0.86</c:v>
                </c:pt>
                <c:pt idx="4">
                  <c:v>0.86</c:v>
                </c:pt>
                <c:pt idx="5">
                  <c:v>0.86</c:v>
                </c:pt>
                <c:pt idx="6">
                  <c:v>0.86</c:v>
                </c:pt>
                <c:pt idx="7">
                  <c:v>0.86</c:v>
                </c:pt>
                <c:pt idx="8">
                  <c:v>0.86</c:v>
                </c:pt>
                <c:pt idx="9">
                  <c:v>0.86</c:v>
                </c:pt>
                <c:pt idx="10">
                  <c:v>0.86</c:v>
                </c:pt>
                <c:pt idx="11">
                  <c:v>0.86</c:v>
                </c:pt>
                <c:pt idx="12">
                  <c:v>0.86</c:v>
                </c:pt>
                <c:pt idx="13">
                  <c:v>0.86</c:v>
                </c:pt>
                <c:pt idx="14">
                  <c:v>0.86</c:v>
                </c:pt>
                <c:pt idx="15">
                  <c:v>0.86</c:v>
                </c:pt>
                <c:pt idx="16">
                  <c:v>0.86</c:v>
                </c:pt>
                <c:pt idx="17">
                  <c:v>0.86</c:v>
                </c:pt>
                <c:pt idx="18">
                  <c:v>0.86</c:v>
                </c:pt>
                <c:pt idx="19">
                  <c:v>0.86</c:v>
                </c:pt>
                <c:pt idx="20">
                  <c:v>0.86</c:v>
                </c:pt>
                <c:pt idx="21">
                  <c:v>0.86</c:v>
                </c:pt>
                <c:pt idx="22">
                  <c:v>0.86</c:v>
                </c:pt>
                <c:pt idx="23">
                  <c:v>0.86</c:v>
                </c:pt>
                <c:pt idx="24">
                  <c:v>0.86</c:v>
                </c:pt>
                <c:pt idx="25">
                  <c:v>0.86</c:v>
                </c:pt>
                <c:pt idx="26">
                  <c:v>0.86</c:v>
                </c:pt>
                <c:pt idx="27">
                  <c:v>0.86</c:v>
                </c:pt>
                <c:pt idx="28">
                  <c:v>0.86</c:v>
                </c:pt>
                <c:pt idx="29">
                  <c:v>0.86</c:v>
                </c:pt>
                <c:pt idx="30">
                  <c:v>0.86</c:v>
                </c:pt>
                <c:pt idx="31">
                  <c:v>0.86</c:v>
                </c:pt>
                <c:pt idx="32">
                  <c:v>0.86</c:v>
                </c:pt>
                <c:pt idx="33">
                  <c:v>0.86</c:v>
                </c:pt>
                <c:pt idx="34">
                  <c:v>0.86</c:v>
                </c:pt>
                <c:pt idx="35">
                  <c:v>0.86</c:v>
                </c:pt>
              </c:numCache>
            </c:numRef>
          </c:val>
        </c:ser>
        <c:marker val="1"/>
        <c:axId val="115089408"/>
        <c:axId val="115090944"/>
      </c:lineChart>
      <c:dateAx>
        <c:axId val="115089408"/>
        <c:scaling>
          <c:orientation val="minMax"/>
        </c:scaling>
        <c:axPos val="b"/>
        <c:numFmt formatCode="mmm\-yy" sourceLinked="1"/>
        <c:tickLblPos val="nextTo"/>
        <c:txPr>
          <a:bodyPr/>
          <a:lstStyle/>
          <a:p>
            <a:pPr>
              <a:defRPr sz="800"/>
            </a:pPr>
            <a:endParaRPr lang="en-US"/>
          </a:p>
        </c:txPr>
        <c:crossAx val="115090944"/>
        <c:crosses val="autoZero"/>
        <c:auto val="1"/>
        <c:lblOffset val="100"/>
      </c:dateAx>
      <c:valAx>
        <c:axId val="115090944"/>
        <c:scaling>
          <c:orientation val="minMax"/>
          <c:max val="0.92"/>
          <c:min val="0.65000000000000246"/>
        </c:scaling>
        <c:axPos val="l"/>
        <c:numFmt formatCode="0%" sourceLinked="0"/>
        <c:tickLblPos val="nextTo"/>
        <c:crossAx val="115089408"/>
        <c:crosses val="autoZero"/>
        <c:crossBetween val="between"/>
      </c:valAx>
      <c:spPr>
        <a:solidFill>
          <a:srgbClr val="EEECE1">
            <a:lumMod val="90000"/>
          </a:srgbClr>
        </a:solidFill>
        <a:ln>
          <a:solidFill>
            <a:schemeClr val="tx1"/>
          </a:solidFill>
        </a:ln>
      </c:spPr>
    </c:plotArea>
    <c:plotVisOnly val="1"/>
  </c:chart>
  <c:spPr>
    <a:ln>
      <a:noFill/>
    </a:ln>
  </c:spPr>
  <c:printSettings>
    <c:headerFooter/>
    <c:pageMargins b="0.75000000000000211" l="0.70000000000000062" r="0.70000000000000062" t="0.75000000000000211"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85900264473407884"/>
        </c:manualLayout>
      </c:layout>
      <c:lineChart>
        <c:grouping val="standard"/>
        <c:ser>
          <c:idx val="0"/>
          <c:order val="0"/>
          <c:tx>
            <c:strRef>
              <c:f>'GJNH Bed Occupancy &amp; Wait List'!$E$4</c:f>
              <c:strCache>
                <c:ptCount val="1"/>
                <c:pt idx="0">
                  <c:v>Actual </c:v>
                </c:pt>
              </c:strCache>
            </c:strRef>
          </c:tx>
          <c:spPr>
            <a:ln>
              <a:solidFill>
                <a:sysClr val="windowText" lastClr="000000"/>
              </a:solidFill>
            </a:ln>
          </c:spPr>
          <c:marker>
            <c:symbol val="diamond"/>
            <c:size val="5"/>
          </c:marker>
          <c:dLbls>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List'!$R$9:$AK$9</c:f>
              <c:numCache>
                <c:formatCode>0.0%</c:formatCode>
                <c:ptCount val="20"/>
                <c:pt idx="0">
                  <c:v>0.76</c:v>
                </c:pt>
                <c:pt idx="1">
                  <c:v>0.96799999999999997</c:v>
                </c:pt>
                <c:pt idx="2">
                  <c:v>0.95799999999999996</c:v>
                </c:pt>
                <c:pt idx="3">
                  <c:v>0.95399999999999996</c:v>
                </c:pt>
                <c:pt idx="4">
                  <c:v>0.93500000000000005</c:v>
                </c:pt>
                <c:pt idx="5">
                  <c:v>0.86799999999999999</c:v>
                </c:pt>
                <c:pt idx="6">
                  <c:v>0.94299999999999995</c:v>
                </c:pt>
                <c:pt idx="7">
                  <c:v>0.91800000000000004</c:v>
                </c:pt>
                <c:pt idx="8">
                  <c:v>0.875</c:v>
                </c:pt>
                <c:pt idx="9">
                  <c:v>0.89500000000000002</c:v>
                </c:pt>
                <c:pt idx="10">
                  <c:v>0.85299999999999998</c:v>
                </c:pt>
                <c:pt idx="11">
                  <c:v>0.91900000000000004</c:v>
                </c:pt>
                <c:pt idx="12">
                  <c:v>0.88800000000000001</c:v>
                </c:pt>
                <c:pt idx="13">
                  <c:v>0.90300000000000002</c:v>
                </c:pt>
              </c:numCache>
            </c:numRef>
          </c:val>
        </c:ser>
        <c:ser>
          <c:idx val="1"/>
          <c:order val="1"/>
          <c:tx>
            <c:strRef>
              <c:f>'GJNH Bed Occupancy &amp; Wait List'!$E$5</c:f>
              <c:strCache>
                <c:ptCount val="1"/>
                <c:pt idx="0">
                  <c:v>Red Threshold</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List'!$R$5:$AO$5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tx>
            <c:strRef>
              <c:f>'GJNH Bed Occupancy &amp; Wait List'!$E$7</c:f>
              <c:strCache>
                <c:ptCount val="1"/>
                <c:pt idx="0">
                  <c:v>Blue Threshold</c:v>
                </c:pt>
              </c:strCache>
            </c:strRef>
          </c:tx>
          <c:spPr>
            <a:ln>
              <a:solidFill>
                <a:srgbClr val="0070C0"/>
              </a:solidFill>
            </a:ln>
          </c:spPr>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List'!$R$7:$AO$7</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ser>
          <c:idx val="3"/>
          <c:order val="3"/>
          <c:tx>
            <c:strRef>
              <c:f>'GJNH Bed Occupancy &amp; Wait List'!$E$6</c:f>
              <c:strCache>
                <c:ptCount val="1"/>
                <c:pt idx="0">
                  <c:v>Green Threshold</c:v>
                </c:pt>
              </c:strCache>
            </c:strRef>
          </c:tx>
          <c:spPr>
            <a:ln>
              <a:solidFill>
                <a:srgbClr val="00B050"/>
              </a:solidFill>
            </a:ln>
          </c:spPr>
          <c:marker>
            <c:symbol val="none"/>
          </c:marker>
          <c:val>
            <c:numRef>
              <c:f>'GJNH Bed Occupancy &amp; Wait List'!$F$6:$AO$6</c:f>
              <c:numCache>
                <c:formatCode>0.0%</c:formatCode>
                <c:ptCount val="36"/>
                <c:pt idx="0">
                  <c:v>0.86</c:v>
                </c:pt>
                <c:pt idx="1">
                  <c:v>0.86</c:v>
                </c:pt>
                <c:pt idx="2">
                  <c:v>0.86</c:v>
                </c:pt>
                <c:pt idx="3">
                  <c:v>0.86</c:v>
                </c:pt>
                <c:pt idx="4">
                  <c:v>0.86</c:v>
                </c:pt>
                <c:pt idx="5">
                  <c:v>0.86</c:v>
                </c:pt>
                <c:pt idx="6">
                  <c:v>0.86</c:v>
                </c:pt>
                <c:pt idx="7">
                  <c:v>0.86</c:v>
                </c:pt>
                <c:pt idx="8">
                  <c:v>0.86</c:v>
                </c:pt>
                <c:pt idx="9">
                  <c:v>0.86</c:v>
                </c:pt>
                <c:pt idx="10">
                  <c:v>0.86</c:v>
                </c:pt>
                <c:pt idx="11">
                  <c:v>0.86</c:v>
                </c:pt>
                <c:pt idx="12">
                  <c:v>0.86</c:v>
                </c:pt>
                <c:pt idx="13">
                  <c:v>0.86</c:v>
                </c:pt>
                <c:pt idx="14">
                  <c:v>0.86</c:v>
                </c:pt>
                <c:pt idx="15">
                  <c:v>0.86</c:v>
                </c:pt>
                <c:pt idx="16">
                  <c:v>0.86</c:v>
                </c:pt>
                <c:pt idx="17">
                  <c:v>0.86</c:v>
                </c:pt>
                <c:pt idx="18">
                  <c:v>0.86</c:v>
                </c:pt>
                <c:pt idx="19">
                  <c:v>0.86</c:v>
                </c:pt>
                <c:pt idx="20">
                  <c:v>0.86</c:v>
                </c:pt>
                <c:pt idx="21">
                  <c:v>0.86</c:v>
                </c:pt>
                <c:pt idx="22">
                  <c:v>0.86</c:v>
                </c:pt>
                <c:pt idx="23">
                  <c:v>0.86</c:v>
                </c:pt>
                <c:pt idx="24">
                  <c:v>0.86</c:v>
                </c:pt>
                <c:pt idx="25">
                  <c:v>0.86</c:v>
                </c:pt>
                <c:pt idx="26">
                  <c:v>0.86</c:v>
                </c:pt>
                <c:pt idx="27">
                  <c:v>0.86</c:v>
                </c:pt>
                <c:pt idx="28">
                  <c:v>0.86</c:v>
                </c:pt>
                <c:pt idx="29">
                  <c:v>0.86</c:v>
                </c:pt>
                <c:pt idx="30">
                  <c:v>0.86</c:v>
                </c:pt>
                <c:pt idx="31">
                  <c:v>0.86</c:v>
                </c:pt>
                <c:pt idx="32">
                  <c:v>0.86</c:v>
                </c:pt>
                <c:pt idx="33">
                  <c:v>0.86</c:v>
                </c:pt>
                <c:pt idx="34">
                  <c:v>0.86</c:v>
                </c:pt>
                <c:pt idx="35">
                  <c:v>0.86</c:v>
                </c:pt>
              </c:numCache>
            </c:numRef>
          </c:val>
        </c:ser>
        <c:marker val="1"/>
        <c:axId val="115121152"/>
        <c:axId val="115139328"/>
      </c:lineChart>
      <c:dateAx>
        <c:axId val="115121152"/>
        <c:scaling>
          <c:orientation val="minMax"/>
        </c:scaling>
        <c:axPos val="b"/>
        <c:numFmt formatCode="mmm\-yy" sourceLinked="1"/>
        <c:tickLblPos val="nextTo"/>
        <c:txPr>
          <a:bodyPr/>
          <a:lstStyle/>
          <a:p>
            <a:pPr>
              <a:defRPr sz="800"/>
            </a:pPr>
            <a:endParaRPr lang="en-US"/>
          </a:p>
        </c:txPr>
        <c:crossAx val="115139328"/>
        <c:crosses val="autoZero"/>
        <c:auto val="1"/>
        <c:lblOffset val="100"/>
      </c:dateAx>
      <c:valAx>
        <c:axId val="115139328"/>
        <c:scaling>
          <c:orientation val="minMax"/>
          <c:max val="1"/>
          <c:min val="0.70000000000000062"/>
        </c:scaling>
        <c:axPos val="l"/>
        <c:numFmt formatCode="0%" sourceLinked="0"/>
        <c:tickLblPos val="nextTo"/>
        <c:crossAx val="115121152"/>
        <c:crosses val="autoZero"/>
        <c:crossBetween val="between"/>
      </c:valAx>
      <c:spPr>
        <a:solidFill>
          <a:schemeClr val="bg2">
            <a:lumMod val="90000"/>
          </a:schemeClr>
        </a:solidFill>
        <a:ln>
          <a:solidFill>
            <a:schemeClr val="tx1"/>
          </a:solidFill>
        </a:ln>
      </c:spPr>
    </c:plotArea>
    <c:plotVisOnly val="1"/>
  </c:chart>
  <c:spPr>
    <a:ln>
      <a:noFill/>
    </a:ln>
  </c:spPr>
  <c:printSettings>
    <c:headerFooter/>
    <c:pageMargins b="0.75000000000000233" l="0.70000000000000062" r="0.70000000000000062" t="0.75000000000000233" header="0.30000000000000032" footer="0.30000000000000032"/>
    <c:pageSetup orientation="portrait"/>
  </c:printSettings>
</c:chartSpace>
</file>

<file path=xl/charts/chart57.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6078440819219003E-2"/>
          <c:y val="3.7153848919570132E-2"/>
          <c:w val="0.9493438811071655"/>
          <c:h val="0.85978423059901521"/>
        </c:manualLayout>
      </c:layout>
      <c:lineChart>
        <c:grouping val="standard"/>
        <c:ser>
          <c:idx val="0"/>
          <c:order val="0"/>
          <c:tx>
            <c:strRef>
              <c:f>'GJNH Bed Occupancy &amp; Wait List'!$E$4</c:f>
              <c:strCache>
                <c:ptCount val="1"/>
                <c:pt idx="0">
                  <c:v>Actual </c:v>
                </c:pt>
              </c:strCache>
            </c:strRef>
          </c:tx>
          <c:spPr>
            <a:ln>
              <a:solidFill>
                <a:sysClr val="windowText" lastClr="000000"/>
              </a:solidFill>
            </a:ln>
          </c:spPr>
          <c:marker>
            <c:symbol val="diamond"/>
            <c:size val="5"/>
          </c:marker>
          <c:dLbls>
            <c:dLbl>
              <c:idx val="10"/>
              <c:layout>
                <c:manualLayout>
                  <c:x val="-1.8538205563008951E-2"/>
                  <c:y val="-4.4041456766547887E-2"/>
                </c:manualLayout>
              </c:layout>
              <c:showVal val="1"/>
            </c:dLbl>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List'!$R$13:$AK$13</c:f>
              <c:numCache>
                <c:formatCode>0.0%</c:formatCode>
                <c:ptCount val="20"/>
                <c:pt idx="0">
                  <c:v>0.63400000000000001</c:v>
                </c:pt>
                <c:pt idx="1">
                  <c:v>0.68500000000000005</c:v>
                </c:pt>
                <c:pt idx="2">
                  <c:v>0.72099999999999997</c:v>
                </c:pt>
                <c:pt idx="3">
                  <c:v>0.56699999999999995</c:v>
                </c:pt>
                <c:pt idx="4">
                  <c:v>0.76900000000000002</c:v>
                </c:pt>
                <c:pt idx="5">
                  <c:v>0.73899999999999999</c:v>
                </c:pt>
                <c:pt idx="6">
                  <c:v>0.82399999999999995</c:v>
                </c:pt>
                <c:pt idx="7">
                  <c:v>0.73899999999999999</c:v>
                </c:pt>
                <c:pt idx="8">
                  <c:v>0.55100000000000005</c:v>
                </c:pt>
                <c:pt idx="9">
                  <c:v>0.64500000000000002</c:v>
                </c:pt>
                <c:pt idx="10">
                  <c:v>0.72799999999999998</c:v>
                </c:pt>
                <c:pt idx="11">
                  <c:v>0.72199999999999998</c:v>
                </c:pt>
                <c:pt idx="12">
                  <c:v>0.66200000000000003</c:v>
                </c:pt>
                <c:pt idx="13">
                  <c:v>0.69899999999999995</c:v>
                </c:pt>
              </c:numCache>
            </c:numRef>
          </c:val>
        </c:ser>
        <c:ser>
          <c:idx val="1"/>
          <c:order val="1"/>
          <c:tx>
            <c:strRef>
              <c:f>'GJNH Bed Occupancy &amp; Wait List'!$E$5</c:f>
              <c:strCache>
                <c:ptCount val="1"/>
                <c:pt idx="0">
                  <c:v>Red Threshold</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List'!$R$5:$AO$5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tx>
            <c:strRef>
              <c:f>'GJNH Bed Occupancy &amp; Wait List'!$E$7</c:f>
              <c:strCache>
                <c:ptCount val="1"/>
                <c:pt idx="0">
                  <c:v>Blue Threshold</c:v>
                </c:pt>
              </c:strCache>
            </c:strRef>
          </c:tx>
          <c:spPr>
            <a:ln>
              <a:solidFill>
                <a:srgbClr val="0070C0"/>
              </a:solidFill>
            </a:ln>
          </c:spPr>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List'!$R$7:$AO$7</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ser>
          <c:idx val="3"/>
          <c:order val="3"/>
          <c:tx>
            <c:strRef>
              <c:f>'GJNH Bed Occupancy &amp; Wait List'!$E$6</c:f>
              <c:strCache>
                <c:ptCount val="1"/>
                <c:pt idx="0">
                  <c:v>Green Threshold</c:v>
                </c:pt>
              </c:strCache>
            </c:strRef>
          </c:tx>
          <c:spPr>
            <a:ln>
              <a:solidFill>
                <a:srgbClr val="00B050"/>
              </a:solidFill>
            </a:ln>
          </c:spPr>
          <c:marker>
            <c:symbol val="none"/>
          </c:marker>
          <c:val>
            <c:numRef>
              <c:f>'GJNH Bed Occupancy &amp; Wait List'!$F$6:$AO$6</c:f>
              <c:numCache>
                <c:formatCode>0.0%</c:formatCode>
                <c:ptCount val="36"/>
                <c:pt idx="0">
                  <c:v>0.86</c:v>
                </c:pt>
                <c:pt idx="1">
                  <c:v>0.86</c:v>
                </c:pt>
                <c:pt idx="2">
                  <c:v>0.86</c:v>
                </c:pt>
                <c:pt idx="3">
                  <c:v>0.86</c:v>
                </c:pt>
                <c:pt idx="4">
                  <c:v>0.86</c:v>
                </c:pt>
                <c:pt idx="5">
                  <c:v>0.86</c:v>
                </c:pt>
                <c:pt idx="6">
                  <c:v>0.86</c:v>
                </c:pt>
                <c:pt idx="7">
                  <c:v>0.86</c:v>
                </c:pt>
                <c:pt idx="8">
                  <c:v>0.86</c:v>
                </c:pt>
                <c:pt idx="9">
                  <c:v>0.86</c:v>
                </c:pt>
                <c:pt idx="10">
                  <c:v>0.86</c:v>
                </c:pt>
                <c:pt idx="11">
                  <c:v>0.86</c:v>
                </c:pt>
                <c:pt idx="12">
                  <c:v>0.86</c:v>
                </c:pt>
                <c:pt idx="13">
                  <c:v>0.86</c:v>
                </c:pt>
                <c:pt idx="14">
                  <c:v>0.86</c:v>
                </c:pt>
                <c:pt idx="15">
                  <c:v>0.86</c:v>
                </c:pt>
                <c:pt idx="16">
                  <c:v>0.86</c:v>
                </c:pt>
                <c:pt idx="17">
                  <c:v>0.86</c:v>
                </c:pt>
                <c:pt idx="18">
                  <c:v>0.86</c:v>
                </c:pt>
                <c:pt idx="19">
                  <c:v>0.86</c:v>
                </c:pt>
                <c:pt idx="20">
                  <c:v>0.86</c:v>
                </c:pt>
                <c:pt idx="21">
                  <c:v>0.86</c:v>
                </c:pt>
                <c:pt idx="22">
                  <c:v>0.86</c:v>
                </c:pt>
                <c:pt idx="23">
                  <c:v>0.86</c:v>
                </c:pt>
                <c:pt idx="24">
                  <c:v>0.86</c:v>
                </c:pt>
                <c:pt idx="25">
                  <c:v>0.86</c:v>
                </c:pt>
                <c:pt idx="26">
                  <c:v>0.86</c:v>
                </c:pt>
                <c:pt idx="27">
                  <c:v>0.86</c:v>
                </c:pt>
                <c:pt idx="28">
                  <c:v>0.86</c:v>
                </c:pt>
                <c:pt idx="29">
                  <c:v>0.86</c:v>
                </c:pt>
                <c:pt idx="30">
                  <c:v>0.86</c:v>
                </c:pt>
                <c:pt idx="31">
                  <c:v>0.86</c:v>
                </c:pt>
                <c:pt idx="32">
                  <c:v>0.86</c:v>
                </c:pt>
                <c:pt idx="33">
                  <c:v>0.86</c:v>
                </c:pt>
                <c:pt idx="34">
                  <c:v>0.86</c:v>
                </c:pt>
                <c:pt idx="35">
                  <c:v>0.86</c:v>
                </c:pt>
              </c:numCache>
            </c:numRef>
          </c:val>
        </c:ser>
        <c:marker val="1"/>
        <c:axId val="116295936"/>
        <c:axId val="116314112"/>
      </c:lineChart>
      <c:dateAx>
        <c:axId val="116295936"/>
        <c:scaling>
          <c:orientation val="minMax"/>
        </c:scaling>
        <c:axPos val="b"/>
        <c:numFmt formatCode="mmm\-yy" sourceLinked="1"/>
        <c:tickLblPos val="nextTo"/>
        <c:txPr>
          <a:bodyPr/>
          <a:lstStyle/>
          <a:p>
            <a:pPr>
              <a:defRPr sz="800"/>
            </a:pPr>
            <a:endParaRPr lang="en-US"/>
          </a:p>
        </c:txPr>
        <c:crossAx val="116314112"/>
        <c:crosses val="autoZero"/>
        <c:auto val="1"/>
        <c:lblOffset val="100"/>
      </c:dateAx>
      <c:valAx>
        <c:axId val="116314112"/>
        <c:scaling>
          <c:orientation val="minMax"/>
          <c:max val="1"/>
          <c:min val="0.5"/>
        </c:scaling>
        <c:axPos val="l"/>
        <c:numFmt formatCode="0%" sourceLinked="0"/>
        <c:tickLblPos val="nextTo"/>
        <c:crossAx val="116295936"/>
        <c:crosses val="autoZero"/>
        <c:crossBetween val="between"/>
      </c:valAx>
      <c:spPr>
        <a:solidFill>
          <a:schemeClr val="bg2">
            <a:lumMod val="90000"/>
          </a:schemeClr>
        </a:solidFill>
        <a:ln>
          <a:solidFill>
            <a:schemeClr val="tx1"/>
          </a:solidFill>
        </a:ln>
      </c:spPr>
    </c:plotArea>
    <c:plotVisOnly val="1"/>
  </c:chart>
  <c:spPr>
    <a:ln>
      <a:noFill/>
    </a:ln>
  </c:spPr>
  <c:printSettings>
    <c:headerFooter/>
    <c:pageMargins b="0.75000000000000255" l="0.70000000000000062" r="0.70000000000000062" t="0.75000000000000255"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7889184994084927E-2"/>
          <c:y val="3.8200436213078996E-2"/>
          <c:w val="0.94681855888650868"/>
          <c:h val="0.85081839593898534"/>
        </c:manualLayout>
      </c:layout>
      <c:lineChart>
        <c:grouping val="standard"/>
        <c:ser>
          <c:idx val="0"/>
          <c:order val="0"/>
          <c:tx>
            <c:strRef>
              <c:f>'GJNH Bed Occupancy &amp; Wait List'!$E$4</c:f>
              <c:strCache>
                <c:ptCount val="1"/>
                <c:pt idx="0">
                  <c:v>Actual </c:v>
                </c:pt>
              </c:strCache>
            </c:strRef>
          </c:tx>
          <c:spPr>
            <a:ln>
              <a:solidFill>
                <a:sysClr val="windowText" lastClr="000000"/>
              </a:solidFill>
            </a:ln>
          </c:spPr>
          <c:marker>
            <c:symbol val="diamond"/>
            <c:size val="5"/>
          </c:marker>
          <c:dLbls>
            <c:dLbl>
              <c:idx val="7"/>
              <c:layout>
                <c:manualLayout>
                  <c:x val="-1.306974303032798E-2"/>
                  <c:y val="7.5022063575390083E-2"/>
                </c:manualLayout>
              </c:layout>
              <c:showVal val="1"/>
            </c:dLbl>
            <c:dLbl>
              <c:idx val="8"/>
              <c:layout>
                <c:manualLayout>
                  <c:x val="-2.2405273766276733E-2"/>
                  <c:y val="-6.0017650860312285E-2"/>
                </c:manualLayout>
              </c:layout>
              <c:showVal val="1"/>
            </c:dLbl>
            <c:dLbl>
              <c:idx val="9"/>
              <c:layout>
                <c:manualLayout>
                  <c:x val="5.6013184415691572E-3"/>
                  <c:y val="-5.0014709050260113E-2"/>
                </c:manualLayout>
              </c:layout>
              <c:showVal val="1"/>
            </c:dLbl>
            <c:dLbl>
              <c:idx val="10"/>
              <c:layout>
                <c:manualLayout>
                  <c:x val="-3.3607910649415033E-2"/>
                  <c:y val="5.5016179955286418E-2"/>
                </c:manualLayout>
              </c:layout>
              <c:showVal val="1"/>
            </c:dLbl>
            <c:dLbl>
              <c:idx val="11"/>
              <c:layout>
                <c:manualLayout>
                  <c:x val="-2.9873698355035401E-2"/>
                  <c:y val="-6.0017650860312285E-2"/>
                </c:manualLayout>
              </c:layout>
              <c:showVal val="1"/>
            </c:dLbl>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List'!$R$17:$AK$17</c:f>
              <c:numCache>
                <c:formatCode>0.0%</c:formatCode>
                <c:ptCount val="20"/>
                <c:pt idx="0">
                  <c:v>0.65100000000000002</c:v>
                </c:pt>
                <c:pt idx="1">
                  <c:v>0.74399999999999999</c:v>
                </c:pt>
                <c:pt idx="2">
                  <c:v>0.80500000000000005</c:v>
                </c:pt>
                <c:pt idx="3">
                  <c:v>0.746</c:v>
                </c:pt>
                <c:pt idx="4">
                  <c:v>0.9</c:v>
                </c:pt>
                <c:pt idx="5">
                  <c:v>0.8</c:v>
                </c:pt>
                <c:pt idx="6">
                  <c:v>0.88600000000000001</c:v>
                </c:pt>
                <c:pt idx="7">
                  <c:v>0.79</c:v>
                </c:pt>
                <c:pt idx="8">
                  <c:v>0.80300000000000005</c:v>
                </c:pt>
                <c:pt idx="9">
                  <c:v>0.8</c:v>
                </c:pt>
                <c:pt idx="10">
                  <c:v>0.67900000000000005</c:v>
                </c:pt>
                <c:pt idx="11">
                  <c:v>0.69799999999999995</c:v>
                </c:pt>
                <c:pt idx="12">
                  <c:v>0.69599999999999995</c:v>
                </c:pt>
                <c:pt idx="13">
                  <c:v>0.80600000000000005</c:v>
                </c:pt>
              </c:numCache>
            </c:numRef>
          </c:val>
        </c:ser>
        <c:ser>
          <c:idx val="1"/>
          <c:order val="1"/>
          <c:tx>
            <c:strRef>
              <c:f>'GJNH Bed Occupancy &amp; Wait List'!$E$5</c:f>
              <c:strCache>
                <c:ptCount val="1"/>
                <c:pt idx="0">
                  <c:v>Red Threshold</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List'!$R$5:$AO$5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tx>
            <c:strRef>
              <c:f>'GJNH Bed Occupancy &amp; Wait List'!$E$7</c:f>
              <c:strCache>
                <c:ptCount val="1"/>
                <c:pt idx="0">
                  <c:v>Blue Threshold</c:v>
                </c:pt>
              </c:strCache>
            </c:strRef>
          </c:tx>
          <c:spPr>
            <a:ln>
              <a:solidFill>
                <a:srgbClr val="0070C0"/>
              </a:solidFill>
            </a:ln>
          </c:spPr>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List'!$R$7:$AO$7</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ser>
          <c:idx val="3"/>
          <c:order val="3"/>
          <c:tx>
            <c:strRef>
              <c:f>'GJNH Bed Occupancy &amp; Wait List'!$E$6</c:f>
              <c:strCache>
                <c:ptCount val="1"/>
                <c:pt idx="0">
                  <c:v>Green Threshold</c:v>
                </c:pt>
              </c:strCache>
            </c:strRef>
          </c:tx>
          <c:spPr>
            <a:ln>
              <a:solidFill>
                <a:srgbClr val="00B050"/>
              </a:solidFill>
            </a:ln>
          </c:spPr>
          <c:marker>
            <c:symbol val="none"/>
          </c:marker>
          <c:val>
            <c:numRef>
              <c:f>'GJNH Bed Occupancy &amp; Wait List'!$F$6:$AO$6</c:f>
              <c:numCache>
                <c:formatCode>0.0%</c:formatCode>
                <c:ptCount val="36"/>
                <c:pt idx="0">
                  <c:v>0.86</c:v>
                </c:pt>
                <c:pt idx="1">
                  <c:v>0.86</c:v>
                </c:pt>
                <c:pt idx="2">
                  <c:v>0.86</c:v>
                </c:pt>
                <c:pt idx="3">
                  <c:v>0.86</c:v>
                </c:pt>
                <c:pt idx="4">
                  <c:v>0.86</c:v>
                </c:pt>
                <c:pt idx="5">
                  <c:v>0.86</c:v>
                </c:pt>
                <c:pt idx="6">
                  <c:v>0.86</c:v>
                </c:pt>
                <c:pt idx="7">
                  <c:v>0.86</c:v>
                </c:pt>
                <c:pt idx="8">
                  <c:v>0.86</c:v>
                </c:pt>
                <c:pt idx="9">
                  <c:v>0.86</c:v>
                </c:pt>
                <c:pt idx="10">
                  <c:v>0.86</c:v>
                </c:pt>
                <c:pt idx="11">
                  <c:v>0.86</c:v>
                </c:pt>
                <c:pt idx="12">
                  <c:v>0.86</c:v>
                </c:pt>
                <c:pt idx="13">
                  <c:v>0.86</c:v>
                </c:pt>
                <c:pt idx="14">
                  <c:v>0.86</c:v>
                </c:pt>
                <c:pt idx="15">
                  <c:v>0.86</c:v>
                </c:pt>
                <c:pt idx="16">
                  <c:v>0.86</c:v>
                </c:pt>
                <c:pt idx="17">
                  <c:v>0.86</c:v>
                </c:pt>
                <c:pt idx="18">
                  <c:v>0.86</c:v>
                </c:pt>
                <c:pt idx="19">
                  <c:v>0.86</c:v>
                </c:pt>
                <c:pt idx="20">
                  <c:v>0.86</c:v>
                </c:pt>
                <c:pt idx="21">
                  <c:v>0.86</c:v>
                </c:pt>
                <c:pt idx="22">
                  <c:v>0.86</c:v>
                </c:pt>
                <c:pt idx="23">
                  <c:v>0.86</c:v>
                </c:pt>
                <c:pt idx="24">
                  <c:v>0.86</c:v>
                </c:pt>
                <c:pt idx="25">
                  <c:v>0.86</c:v>
                </c:pt>
                <c:pt idx="26">
                  <c:v>0.86</c:v>
                </c:pt>
                <c:pt idx="27">
                  <c:v>0.86</c:v>
                </c:pt>
                <c:pt idx="28">
                  <c:v>0.86</c:v>
                </c:pt>
                <c:pt idx="29">
                  <c:v>0.86</c:v>
                </c:pt>
                <c:pt idx="30">
                  <c:v>0.86</c:v>
                </c:pt>
                <c:pt idx="31">
                  <c:v>0.86</c:v>
                </c:pt>
                <c:pt idx="32">
                  <c:v>0.86</c:v>
                </c:pt>
                <c:pt idx="33">
                  <c:v>0.86</c:v>
                </c:pt>
                <c:pt idx="34">
                  <c:v>0.86</c:v>
                </c:pt>
                <c:pt idx="35">
                  <c:v>0.86</c:v>
                </c:pt>
              </c:numCache>
            </c:numRef>
          </c:val>
        </c:ser>
        <c:marker val="1"/>
        <c:axId val="116348416"/>
        <c:axId val="116349952"/>
      </c:lineChart>
      <c:dateAx>
        <c:axId val="116348416"/>
        <c:scaling>
          <c:orientation val="minMax"/>
        </c:scaling>
        <c:axPos val="b"/>
        <c:numFmt formatCode="mmm\-yy" sourceLinked="1"/>
        <c:tickLblPos val="nextTo"/>
        <c:txPr>
          <a:bodyPr/>
          <a:lstStyle/>
          <a:p>
            <a:pPr>
              <a:defRPr sz="800"/>
            </a:pPr>
            <a:endParaRPr lang="en-US"/>
          </a:p>
        </c:txPr>
        <c:crossAx val="116349952"/>
        <c:crosses val="autoZero"/>
        <c:auto val="1"/>
        <c:lblOffset val="100"/>
      </c:dateAx>
      <c:valAx>
        <c:axId val="116349952"/>
        <c:scaling>
          <c:orientation val="minMax"/>
          <c:max val="1"/>
          <c:min val="0.5"/>
        </c:scaling>
        <c:axPos val="l"/>
        <c:numFmt formatCode="0%" sourceLinked="0"/>
        <c:tickLblPos val="nextTo"/>
        <c:crossAx val="116348416"/>
        <c:crosses val="autoZero"/>
        <c:crossBetween val="between"/>
      </c:valAx>
      <c:spPr>
        <a:solidFill>
          <a:schemeClr val="bg2">
            <a:lumMod val="90000"/>
          </a:schemeClr>
        </a:solidFill>
        <a:ln>
          <a:solidFill>
            <a:schemeClr val="tx1"/>
          </a:solidFill>
        </a:ln>
      </c:spPr>
    </c:plotArea>
    <c:plotVisOnly val="1"/>
  </c:chart>
  <c:spPr>
    <a:ln>
      <a:noFill/>
    </a:ln>
  </c:spPr>
  <c:printSettings>
    <c:headerFooter/>
    <c:pageMargins b="0.75000000000000278" l="0.70000000000000062" r="0.70000000000000062" t="0.75000000000000278"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853396180425492E-2"/>
          <c:y val="3.7669892908473425E-2"/>
          <c:w val="0.94956567711080664"/>
          <c:h val="0.85605242803872073"/>
        </c:manualLayout>
      </c:layout>
      <c:lineChart>
        <c:grouping val="standard"/>
        <c:ser>
          <c:idx val="0"/>
          <c:order val="0"/>
          <c:tx>
            <c:strRef>
              <c:f>'GJNH Bed Occupancy &amp; Wait List'!$E$4</c:f>
              <c:strCache>
                <c:ptCount val="1"/>
                <c:pt idx="0">
                  <c:v>Actual </c:v>
                </c:pt>
              </c:strCache>
            </c:strRef>
          </c:tx>
          <c:spPr>
            <a:ln>
              <a:solidFill>
                <a:sysClr val="windowText" lastClr="000000"/>
              </a:solidFill>
            </a:ln>
          </c:spPr>
          <c:marker>
            <c:symbol val="diamond"/>
            <c:size val="5"/>
          </c:marker>
          <c:dLbls>
            <c:dLbl>
              <c:idx val="0"/>
              <c:layout>
                <c:manualLayout>
                  <c:x val="-1.095713602896135E-2"/>
                  <c:y val="-4.9361199997979013E-2"/>
                </c:manualLayout>
              </c:layout>
              <c:showVal val="1"/>
            </c:dLbl>
            <c:dLbl>
              <c:idx val="8"/>
              <c:layout>
                <c:manualLayout>
                  <c:x val="-9.1309466908011255E-3"/>
                  <c:y val="5.9233439997574834E-2"/>
                </c:manualLayout>
              </c:layout>
              <c:showVal val="1"/>
            </c:dLbl>
            <c:dLbl>
              <c:idx val="9"/>
              <c:layout>
                <c:manualLayout>
                  <c:x val="1.8261893381602322E-3"/>
                  <c:y val="1.4808359999393681E-2"/>
                </c:manualLayout>
              </c:layout>
              <c:showVal val="1"/>
            </c:dLbl>
            <c:dLbl>
              <c:idx val="11"/>
              <c:layout>
                <c:manualLayout>
                  <c:x val="-2.7392840072403508E-2"/>
                  <c:y val="-3.4552839998585237E-2"/>
                </c:manualLayout>
              </c:layout>
              <c:showVal val="1"/>
            </c:dLbl>
            <c:dLbl>
              <c:idx val="12"/>
              <c:layout>
                <c:manualLayout>
                  <c:x val="5.4785680144806542E-3"/>
                  <c:y val="-4.4425079998181023E-2"/>
                </c:manualLayout>
              </c:layout>
              <c:showVal val="1"/>
            </c:dLbl>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List'!$R$21:$AK$21</c:f>
              <c:numCache>
                <c:formatCode>0.0%</c:formatCode>
                <c:ptCount val="20"/>
                <c:pt idx="0">
                  <c:v>0.79200000000000004</c:v>
                </c:pt>
                <c:pt idx="1">
                  <c:v>0.77800000000000002</c:v>
                </c:pt>
                <c:pt idx="2">
                  <c:v>0.752</c:v>
                </c:pt>
                <c:pt idx="3">
                  <c:v>0.73199999999999998</c:v>
                </c:pt>
                <c:pt idx="4">
                  <c:v>0.81299999999999994</c:v>
                </c:pt>
                <c:pt idx="5">
                  <c:v>0.72</c:v>
                </c:pt>
                <c:pt idx="6">
                  <c:v>0.78</c:v>
                </c:pt>
                <c:pt idx="7">
                  <c:v>0.83099999999999996</c:v>
                </c:pt>
                <c:pt idx="8">
                  <c:v>0.78400000000000003</c:v>
                </c:pt>
                <c:pt idx="9">
                  <c:v>0.79100000000000004</c:v>
                </c:pt>
                <c:pt idx="10">
                  <c:v>0.83799999999999997</c:v>
                </c:pt>
                <c:pt idx="11">
                  <c:v>0.86799999999999999</c:v>
                </c:pt>
                <c:pt idx="12">
                  <c:v>0.86799999999999999</c:v>
                </c:pt>
                <c:pt idx="13">
                  <c:v>0.82899999999999996</c:v>
                </c:pt>
              </c:numCache>
            </c:numRef>
          </c:val>
        </c:ser>
        <c:ser>
          <c:idx val="1"/>
          <c:order val="1"/>
          <c:tx>
            <c:strRef>
              <c:f>'GJNH Bed Occupancy &amp; Wait List'!$E$5</c:f>
              <c:strCache>
                <c:ptCount val="1"/>
                <c:pt idx="0">
                  <c:v>Red Threshold</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List'!$R$5:$AO$5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tx>
            <c:strRef>
              <c:f>'GJNH Bed Occupancy &amp; Wait List'!$E$7</c:f>
              <c:strCache>
                <c:ptCount val="1"/>
                <c:pt idx="0">
                  <c:v>Blue Threshold</c:v>
                </c:pt>
              </c:strCache>
            </c:strRef>
          </c:tx>
          <c:spPr>
            <a:ln>
              <a:solidFill>
                <a:srgbClr val="0070C0"/>
              </a:solidFill>
            </a:ln>
          </c:spPr>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List'!$R$7:$AO$7</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ser>
          <c:idx val="3"/>
          <c:order val="3"/>
          <c:tx>
            <c:strRef>
              <c:f>'GJNH Bed Occupancy &amp; Wait List'!$E$6</c:f>
              <c:strCache>
                <c:ptCount val="1"/>
                <c:pt idx="0">
                  <c:v>Green Threshold</c:v>
                </c:pt>
              </c:strCache>
            </c:strRef>
          </c:tx>
          <c:spPr>
            <a:ln>
              <a:solidFill>
                <a:srgbClr val="00B050"/>
              </a:solidFill>
            </a:ln>
          </c:spPr>
          <c:marker>
            <c:symbol val="none"/>
          </c:marker>
          <c:val>
            <c:numRef>
              <c:f>'GJNH Bed Occupancy &amp; Wait List'!$F$6:$AO$6</c:f>
              <c:numCache>
                <c:formatCode>0.0%</c:formatCode>
                <c:ptCount val="36"/>
                <c:pt idx="0">
                  <c:v>0.86</c:v>
                </c:pt>
                <c:pt idx="1">
                  <c:v>0.86</c:v>
                </c:pt>
                <c:pt idx="2">
                  <c:v>0.86</c:v>
                </c:pt>
                <c:pt idx="3">
                  <c:v>0.86</c:v>
                </c:pt>
                <c:pt idx="4">
                  <c:v>0.86</c:v>
                </c:pt>
                <c:pt idx="5">
                  <c:v>0.86</c:v>
                </c:pt>
                <c:pt idx="6">
                  <c:v>0.86</c:v>
                </c:pt>
                <c:pt idx="7">
                  <c:v>0.86</c:v>
                </c:pt>
                <c:pt idx="8">
                  <c:v>0.86</c:v>
                </c:pt>
                <c:pt idx="9">
                  <c:v>0.86</c:v>
                </c:pt>
                <c:pt idx="10">
                  <c:v>0.86</c:v>
                </c:pt>
                <c:pt idx="11">
                  <c:v>0.86</c:v>
                </c:pt>
                <c:pt idx="12">
                  <c:v>0.86</c:v>
                </c:pt>
                <c:pt idx="13">
                  <c:v>0.86</c:v>
                </c:pt>
                <c:pt idx="14">
                  <c:v>0.86</c:v>
                </c:pt>
                <c:pt idx="15">
                  <c:v>0.86</c:v>
                </c:pt>
                <c:pt idx="16">
                  <c:v>0.86</c:v>
                </c:pt>
                <c:pt idx="17">
                  <c:v>0.86</c:v>
                </c:pt>
                <c:pt idx="18">
                  <c:v>0.86</c:v>
                </c:pt>
                <c:pt idx="19">
                  <c:v>0.86</c:v>
                </c:pt>
                <c:pt idx="20">
                  <c:v>0.86</c:v>
                </c:pt>
                <c:pt idx="21">
                  <c:v>0.86</c:v>
                </c:pt>
                <c:pt idx="22">
                  <c:v>0.86</c:v>
                </c:pt>
                <c:pt idx="23">
                  <c:v>0.86</c:v>
                </c:pt>
                <c:pt idx="24">
                  <c:v>0.86</c:v>
                </c:pt>
                <c:pt idx="25">
                  <c:v>0.86</c:v>
                </c:pt>
                <c:pt idx="26">
                  <c:v>0.86</c:v>
                </c:pt>
                <c:pt idx="27">
                  <c:v>0.86</c:v>
                </c:pt>
                <c:pt idx="28">
                  <c:v>0.86</c:v>
                </c:pt>
                <c:pt idx="29">
                  <c:v>0.86</c:v>
                </c:pt>
                <c:pt idx="30">
                  <c:v>0.86</c:v>
                </c:pt>
                <c:pt idx="31">
                  <c:v>0.86</c:v>
                </c:pt>
                <c:pt idx="32">
                  <c:v>0.86</c:v>
                </c:pt>
                <c:pt idx="33">
                  <c:v>0.86</c:v>
                </c:pt>
                <c:pt idx="34">
                  <c:v>0.86</c:v>
                </c:pt>
                <c:pt idx="35">
                  <c:v>0.86</c:v>
                </c:pt>
              </c:numCache>
            </c:numRef>
          </c:val>
        </c:ser>
        <c:marker val="1"/>
        <c:axId val="116388608"/>
        <c:axId val="116390144"/>
      </c:lineChart>
      <c:dateAx>
        <c:axId val="116388608"/>
        <c:scaling>
          <c:orientation val="minMax"/>
        </c:scaling>
        <c:axPos val="b"/>
        <c:numFmt formatCode="mmm\-yy" sourceLinked="1"/>
        <c:tickLblPos val="nextTo"/>
        <c:txPr>
          <a:bodyPr/>
          <a:lstStyle/>
          <a:p>
            <a:pPr>
              <a:defRPr sz="800"/>
            </a:pPr>
            <a:endParaRPr lang="en-US"/>
          </a:p>
        </c:txPr>
        <c:crossAx val="116390144"/>
        <c:crosses val="autoZero"/>
        <c:auto val="1"/>
        <c:lblOffset val="100"/>
      </c:dateAx>
      <c:valAx>
        <c:axId val="116390144"/>
        <c:scaling>
          <c:orientation val="minMax"/>
          <c:max val="1"/>
          <c:min val="0.5"/>
        </c:scaling>
        <c:axPos val="l"/>
        <c:numFmt formatCode="0%" sourceLinked="0"/>
        <c:tickLblPos val="nextTo"/>
        <c:crossAx val="116388608"/>
        <c:crosses val="autoZero"/>
        <c:crossBetween val="between"/>
      </c:valAx>
      <c:spPr>
        <a:solidFill>
          <a:schemeClr val="bg2">
            <a:lumMod val="90000"/>
          </a:schemeClr>
        </a:solidFill>
        <a:ln>
          <a:solidFill>
            <a:schemeClr val="tx1"/>
          </a:solidFill>
        </a:ln>
      </c:spPr>
    </c:plotArea>
    <c:plotVisOnly val="1"/>
  </c:chart>
  <c:spPr>
    <a:ln>
      <a:noFill/>
    </a:ln>
  </c:spPr>
  <c:printSettings>
    <c:headerFooter/>
    <c:pageMargins b="0.750000000000003" l="0.70000000000000062" r="0.70000000000000062" t="0.75000000000000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40365606749813E-2"/>
          <c:y val="0.1335668123281116"/>
          <c:w val="0.93192687865003765"/>
          <c:h val="0.79010929491296433"/>
        </c:manualLayout>
      </c:layout>
      <c:lineChart>
        <c:grouping val="standard"/>
        <c:ser>
          <c:idx val="0"/>
          <c:order val="0"/>
          <c:tx>
            <c:strRef>
              <c:f>GJNH!$E$19</c:f>
              <c:strCache>
                <c:ptCount val="1"/>
                <c:pt idx="0">
                  <c:v>Actual</c:v>
                </c:pt>
              </c:strCache>
            </c:strRef>
          </c:tx>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GJNH!$F$19:$AO$19</c:f>
              <c:numCache>
                <c:formatCode>0%</c:formatCode>
                <c:ptCount val="36"/>
                <c:pt idx="0">
                  <c:v>1</c:v>
                </c:pt>
                <c:pt idx="1">
                  <c:v>0.8</c:v>
                </c:pt>
                <c:pt idx="2">
                  <c:v>0.66</c:v>
                </c:pt>
                <c:pt idx="3">
                  <c:v>1</c:v>
                </c:pt>
                <c:pt idx="4">
                  <c:v>0.56999999999999995</c:v>
                </c:pt>
                <c:pt idx="5">
                  <c:v>1</c:v>
                </c:pt>
                <c:pt idx="6">
                  <c:v>1</c:v>
                </c:pt>
                <c:pt idx="7">
                  <c:v>0</c:v>
                </c:pt>
                <c:pt idx="8">
                  <c:v>0.25</c:v>
                </c:pt>
                <c:pt idx="9">
                  <c:v>0.5</c:v>
                </c:pt>
                <c:pt idx="10">
                  <c:v>0</c:v>
                </c:pt>
                <c:pt idx="11">
                  <c:v>0</c:v>
                </c:pt>
                <c:pt idx="12">
                  <c:v>0.33</c:v>
                </c:pt>
                <c:pt idx="13">
                  <c:v>0.33</c:v>
                </c:pt>
                <c:pt idx="14">
                  <c:v>1</c:v>
                </c:pt>
                <c:pt idx="15">
                  <c:v>1</c:v>
                </c:pt>
                <c:pt idx="16">
                  <c:v>0</c:v>
                </c:pt>
                <c:pt idx="17">
                  <c:v>1</c:v>
                </c:pt>
                <c:pt idx="18">
                  <c:v>1</c:v>
                </c:pt>
                <c:pt idx="19">
                  <c:v>1</c:v>
                </c:pt>
                <c:pt idx="20">
                  <c:v>0.66</c:v>
                </c:pt>
                <c:pt idx="21">
                  <c:v>1</c:v>
                </c:pt>
                <c:pt idx="22">
                  <c:v>1</c:v>
                </c:pt>
                <c:pt idx="23">
                  <c:v>1</c:v>
                </c:pt>
                <c:pt idx="24">
                  <c:v>1</c:v>
                </c:pt>
                <c:pt idx="25">
                  <c:v>0.8</c:v>
                </c:pt>
              </c:numCache>
            </c:numRef>
          </c:val>
        </c:ser>
        <c:ser>
          <c:idx val="1"/>
          <c:order val="1"/>
          <c:tx>
            <c:strRef>
              <c:f>GJNH!$E$20</c:f>
              <c:strCache>
                <c:ptCount val="1"/>
                <c:pt idx="0">
                  <c:v>Green Threshold</c:v>
                </c:pt>
              </c:strCache>
            </c:strRef>
          </c:tx>
          <c:spPr>
            <a:ln>
              <a:solidFill>
                <a:srgbClr val="00B050"/>
              </a:solidFill>
            </a:ln>
          </c:spPr>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GJNH!$F$20:$AO$20</c:f>
              <c:numCache>
                <c:formatCode>0%</c:formatCode>
                <c:ptCount val="36"/>
                <c:pt idx="0">
                  <c:v>0.75</c:v>
                </c:pt>
                <c:pt idx="1">
                  <c:v>0.75</c:v>
                </c:pt>
                <c:pt idx="2">
                  <c:v>0.75</c:v>
                </c:pt>
                <c:pt idx="3">
                  <c:v>0.75</c:v>
                </c:pt>
                <c:pt idx="4">
                  <c:v>0.75</c:v>
                </c:pt>
                <c:pt idx="5">
                  <c:v>0.75</c:v>
                </c:pt>
                <c:pt idx="6">
                  <c:v>0.75</c:v>
                </c:pt>
                <c:pt idx="7">
                  <c:v>0.75</c:v>
                </c:pt>
                <c:pt idx="8">
                  <c:v>0.75</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0.75</c:v>
                </c:pt>
                <c:pt idx="23">
                  <c:v>0.75</c:v>
                </c:pt>
                <c:pt idx="24">
                  <c:v>0.75</c:v>
                </c:pt>
                <c:pt idx="25">
                  <c:v>0.75</c:v>
                </c:pt>
                <c:pt idx="26">
                  <c:v>0.75</c:v>
                </c:pt>
                <c:pt idx="27">
                  <c:v>0.75</c:v>
                </c:pt>
                <c:pt idx="28">
                  <c:v>0.75</c:v>
                </c:pt>
                <c:pt idx="29">
                  <c:v>0.75</c:v>
                </c:pt>
                <c:pt idx="30">
                  <c:v>0.75</c:v>
                </c:pt>
                <c:pt idx="31">
                  <c:v>0.75</c:v>
                </c:pt>
                <c:pt idx="32">
                  <c:v>0.75</c:v>
                </c:pt>
                <c:pt idx="33">
                  <c:v>0.75</c:v>
                </c:pt>
                <c:pt idx="34">
                  <c:v>0.75</c:v>
                </c:pt>
                <c:pt idx="35">
                  <c:v>0.75</c:v>
                </c:pt>
              </c:numCache>
            </c:numRef>
          </c:val>
        </c:ser>
        <c:ser>
          <c:idx val="2"/>
          <c:order val="2"/>
          <c:tx>
            <c:strRef>
              <c:f>GJNH!$E$21</c:f>
              <c:strCache>
                <c:ptCount val="1"/>
                <c:pt idx="0">
                  <c:v>Red Threshold</c:v>
                </c:pt>
              </c:strCache>
            </c:strRef>
          </c:tx>
          <c:spPr>
            <a:ln>
              <a:solidFill>
                <a:srgbClr val="FF0000"/>
              </a:solidFill>
            </a:ln>
          </c:spPr>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GJNH!$F$21:$AO$21</c:f>
              <c:numCache>
                <c:formatCode>0%</c:formatCode>
                <c:ptCount val="36"/>
                <c:pt idx="0">
                  <c:v>0.59</c:v>
                </c:pt>
                <c:pt idx="1">
                  <c:v>0.59</c:v>
                </c:pt>
                <c:pt idx="2">
                  <c:v>0.59</c:v>
                </c:pt>
                <c:pt idx="3">
                  <c:v>0.59</c:v>
                </c:pt>
                <c:pt idx="4">
                  <c:v>0.59</c:v>
                </c:pt>
                <c:pt idx="5">
                  <c:v>0.59</c:v>
                </c:pt>
                <c:pt idx="6">
                  <c:v>0.59</c:v>
                </c:pt>
                <c:pt idx="7">
                  <c:v>0.59</c:v>
                </c:pt>
                <c:pt idx="8">
                  <c:v>0.59</c:v>
                </c:pt>
                <c:pt idx="9">
                  <c:v>0.59</c:v>
                </c:pt>
                <c:pt idx="10">
                  <c:v>0.59</c:v>
                </c:pt>
                <c:pt idx="11">
                  <c:v>0.59</c:v>
                </c:pt>
                <c:pt idx="12">
                  <c:v>0.59</c:v>
                </c:pt>
                <c:pt idx="13">
                  <c:v>0.59</c:v>
                </c:pt>
                <c:pt idx="14">
                  <c:v>0.59</c:v>
                </c:pt>
                <c:pt idx="15">
                  <c:v>0.59</c:v>
                </c:pt>
                <c:pt idx="16">
                  <c:v>0.59</c:v>
                </c:pt>
                <c:pt idx="17">
                  <c:v>0.59</c:v>
                </c:pt>
                <c:pt idx="18">
                  <c:v>0.59</c:v>
                </c:pt>
                <c:pt idx="19">
                  <c:v>0.59</c:v>
                </c:pt>
                <c:pt idx="20">
                  <c:v>0.59</c:v>
                </c:pt>
                <c:pt idx="21">
                  <c:v>0.59</c:v>
                </c:pt>
                <c:pt idx="22">
                  <c:v>0.59</c:v>
                </c:pt>
                <c:pt idx="23">
                  <c:v>0.59</c:v>
                </c:pt>
                <c:pt idx="24">
                  <c:v>0.59</c:v>
                </c:pt>
                <c:pt idx="25">
                  <c:v>0.59</c:v>
                </c:pt>
                <c:pt idx="26">
                  <c:v>0.59</c:v>
                </c:pt>
                <c:pt idx="27">
                  <c:v>0.59</c:v>
                </c:pt>
                <c:pt idx="28">
                  <c:v>0.59</c:v>
                </c:pt>
                <c:pt idx="29">
                  <c:v>0.59</c:v>
                </c:pt>
                <c:pt idx="30">
                  <c:v>0.59</c:v>
                </c:pt>
                <c:pt idx="31">
                  <c:v>0.59</c:v>
                </c:pt>
                <c:pt idx="32">
                  <c:v>0.59</c:v>
                </c:pt>
                <c:pt idx="33">
                  <c:v>0.59</c:v>
                </c:pt>
                <c:pt idx="34">
                  <c:v>0.59</c:v>
                </c:pt>
                <c:pt idx="35">
                  <c:v>0.59</c:v>
                </c:pt>
              </c:numCache>
            </c:numRef>
          </c:val>
        </c:ser>
        <c:marker val="1"/>
        <c:axId val="100433920"/>
        <c:axId val="100435456"/>
      </c:lineChart>
      <c:dateAx>
        <c:axId val="100433920"/>
        <c:scaling>
          <c:orientation val="minMax"/>
        </c:scaling>
        <c:delete val="1"/>
        <c:axPos val="b"/>
        <c:numFmt formatCode="mmm\-yy" sourceLinked="1"/>
        <c:tickLblPos val="none"/>
        <c:crossAx val="100435456"/>
        <c:crosses val="autoZero"/>
        <c:auto val="1"/>
        <c:lblOffset val="100"/>
      </c:dateAx>
      <c:valAx>
        <c:axId val="100435456"/>
        <c:scaling>
          <c:orientation val="minMax"/>
        </c:scaling>
        <c:delete val="1"/>
        <c:axPos val="l"/>
        <c:numFmt formatCode="0%" sourceLinked="1"/>
        <c:tickLblPos val="none"/>
        <c:crossAx val="10043392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41698668373895E-2"/>
          <c:y val="3.9679784720963673E-2"/>
          <c:w val="0.94869244991592416"/>
          <c:h val="0.85406305390270054"/>
        </c:manualLayout>
      </c:layout>
      <c:lineChart>
        <c:grouping val="standard"/>
        <c:ser>
          <c:idx val="0"/>
          <c:order val="0"/>
          <c:tx>
            <c:strRef>
              <c:f>'GJNH Bed Occupancy &amp; Wait List'!$E$4</c:f>
              <c:strCache>
                <c:ptCount val="1"/>
                <c:pt idx="0">
                  <c:v>Actual </c:v>
                </c:pt>
              </c:strCache>
            </c:strRef>
          </c:tx>
          <c:spPr>
            <a:ln>
              <a:solidFill>
                <a:sysClr val="windowText" lastClr="000000"/>
              </a:solidFill>
            </a:ln>
          </c:spPr>
          <c:marker>
            <c:symbol val="diamond"/>
            <c:size val="5"/>
          </c:marker>
          <c:dLbls>
            <c:dLbl>
              <c:idx val="7"/>
              <c:layout>
                <c:manualLayout>
                  <c:x val="-6.57897960774705E-2"/>
                  <c:y val="-0.10047281557660943"/>
                </c:manualLayout>
              </c:layout>
              <c:dLblPos val="r"/>
              <c:showVal val="1"/>
            </c:dLbl>
            <c:dLbl>
              <c:idx val="9"/>
              <c:layout>
                <c:manualLayout>
                  <c:x val="-6.7675698953472418E-2"/>
                  <c:y val="-1.507092233649137E-2"/>
                </c:manualLayout>
              </c:layout>
              <c:dLblPos val="r"/>
              <c:showVal val="1"/>
            </c:dLbl>
            <c:dLbl>
              <c:idx val="11"/>
              <c:layout>
                <c:manualLayout>
                  <c:x val="-4.3158961565447886E-2"/>
                  <c:y val="-5.0236407788304571E-2"/>
                </c:manualLayout>
              </c:layout>
              <c:dLblPos val="r"/>
              <c:showVal val="1"/>
            </c:dLbl>
            <c:dLbl>
              <c:idx val="12"/>
              <c:layout>
                <c:manualLayout>
                  <c:x val="2.1680458259549246E-4"/>
                  <c:y val="5.0236407788304569E-3"/>
                </c:manualLayout>
              </c:layout>
              <c:dLblPos val="r"/>
              <c:showVal val="1"/>
            </c:dLbl>
            <c:dLblPos val="l"/>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List'!$R$25:$AK$25</c:f>
              <c:numCache>
                <c:formatCode>0.0%</c:formatCode>
                <c:ptCount val="20"/>
                <c:pt idx="0">
                  <c:v>0.57499999999999996</c:v>
                </c:pt>
                <c:pt idx="1">
                  <c:v>0.76700000000000002</c:v>
                </c:pt>
                <c:pt idx="2">
                  <c:v>0.82599999999999996</c:v>
                </c:pt>
                <c:pt idx="3">
                  <c:v>0.70199999999999996</c:v>
                </c:pt>
                <c:pt idx="4">
                  <c:v>0.83599999999999997</c:v>
                </c:pt>
                <c:pt idx="5">
                  <c:v>0.69299999999999995</c:v>
                </c:pt>
                <c:pt idx="6">
                  <c:v>0.79400000000000004</c:v>
                </c:pt>
                <c:pt idx="7">
                  <c:v>0.76100000000000001</c:v>
                </c:pt>
                <c:pt idx="8">
                  <c:v>0.68200000000000005</c:v>
                </c:pt>
                <c:pt idx="9">
                  <c:v>0.73</c:v>
                </c:pt>
                <c:pt idx="10">
                  <c:v>0.80300000000000005</c:v>
                </c:pt>
                <c:pt idx="11">
                  <c:v>0.81</c:v>
                </c:pt>
                <c:pt idx="12">
                  <c:v>0.78800000000000003</c:v>
                </c:pt>
                <c:pt idx="13">
                  <c:v>0.70499999999999996</c:v>
                </c:pt>
              </c:numCache>
            </c:numRef>
          </c:val>
        </c:ser>
        <c:ser>
          <c:idx val="1"/>
          <c:order val="1"/>
          <c:tx>
            <c:strRef>
              <c:f>'GJNH Bed Occupancy &amp; Wait List'!$E$5</c:f>
              <c:strCache>
                <c:ptCount val="1"/>
                <c:pt idx="0">
                  <c:v>Red Threshold</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List'!$R$5:$AO$5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tx>
            <c:strRef>
              <c:f>'GJNH Bed Occupancy &amp; Wait List'!$E$7</c:f>
              <c:strCache>
                <c:ptCount val="1"/>
                <c:pt idx="0">
                  <c:v>Blue Threshold</c:v>
                </c:pt>
              </c:strCache>
            </c:strRef>
          </c:tx>
          <c:spPr>
            <a:ln>
              <a:solidFill>
                <a:srgbClr val="0070C0"/>
              </a:solidFill>
            </a:ln>
          </c:spPr>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List'!$R$7:$AO$7</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ser>
          <c:idx val="3"/>
          <c:order val="3"/>
          <c:tx>
            <c:strRef>
              <c:f>'GJNH Bed Occupancy &amp; Wait List'!$E$6</c:f>
              <c:strCache>
                <c:ptCount val="1"/>
                <c:pt idx="0">
                  <c:v>Green Threshold</c:v>
                </c:pt>
              </c:strCache>
            </c:strRef>
          </c:tx>
          <c:spPr>
            <a:ln>
              <a:solidFill>
                <a:srgbClr val="00B050"/>
              </a:solidFill>
            </a:ln>
          </c:spPr>
          <c:marker>
            <c:symbol val="none"/>
          </c:marker>
          <c:val>
            <c:numRef>
              <c:f>'GJNH Bed Occupancy &amp; Wait List'!$F$6:$AO$6</c:f>
              <c:numCache>
                <c:formatCode>0.0%</c:formatCode>
                <c:ptCount val="36"/>
                <c:pt idx="0">
                  <c:v>0.86</c:v>
                </c:pt>
                <c:pt idx="1">
                  <c:v>0.86</c:v>
                </c:pt>
                <c:pt idx="2">
                  <c:v>0.86</c:v>
                </c:pt>
                <c:pt idx="3">
                  <c:v>0.86</c:v>
                </c:pt>
                <c:pt idx="4">
                  <c:v>0.86</c:v>
                </c:pt>
                <c:pt idx="5">
                  <c:v>0.86</c:v>
                </c:pt>
                <c:pt idx="6">
                  <c:v>0.86</c:v>
                </c:pt>
                <c:pt idx="7">
                  <c:v>0.86</c:v>
                </c:pt>
                <c:pt idx="8">
                  <c:v>0.86</c:v>
                </c:pt>
                <c:pt idx="9">
                  <c:v>0.86</c:v>
                </c:pt>
                <c:pt idx="10">
                  <c:v>0.86</c:v>
                </c:pt>
                <c:pt idx="11">
                  <c:v>0.86</c:v>
                </c:pt>
                <c:pt idx="12">
                  <c:v>0.86</c:v>
                </c:pt>
                <c:pt idx="13">
                  <c:v>0.86</c:v>
                </c:pt>
                <c:pt idx="14">
                  <c:v>0.86</c:v>
                </c:pt>
                <c:pt idx="15">
                  <c:v>0.86</c:v>
                </c:pt>
                <c:pt idx="16">
                  <c:v>0.86</c:v>
                </c:pt>
                <c:pt idx="17">
                  <c:v>0.86</c:v>
                </c:pt>
                <c:pt idx="18">
                  <c:v>0.86</c:v>
                </c:pt>
                <c:pt idx="19">
                  <c:v>0.86</c:v>
                </c:pt>
                <c:pt idx="20">
                  <c:v>0.86</c:v>
                </c:pt>
                <c:pt idx="21">
                  <c:v>0.86</c:v>
                </c:pt>
                <c:pt idx="22">
                  <c:v>0.86</c:v>
                </c:pt>
                <c:pt idx="23">
                  <c:v>0.86</c:v>
                </c:pt>
                <c:pt idx="24">
                  <c:v>0.86</c:v>
                </c:pt>
                <c:pt idx="25">
                  <c:v>0.86</c:v>
                </c:pt>
                <c:pt idx="26">
                  <c:v>0.86</c:v>
                </c:pt>
                <c:pt idx="27">
                  <c:v>0.86</c:v>
                </c:pt>
                <c:pt idx="28">
                  <c:v>0.86</c:v>
                </c:pt>
                <c:pt idx="29">
                  <c:v>0.86</c:v>
                </c:pt>
                <c:pt idx="30">
                  <c:v>0.86</c:v>
                </c:pt>
                <c:pt idx="31">
                  <c:v>0.86</c:v>
                </c:pt>
                <c:pt idx="32">
                  <c:v>0.86</c:v>
                </c:pt>
                <c:pt idx="33">
                  <c:v>0.86</c:v>
                </c:pt>
                <c:pt idx="34">
                  <c:v>0.86</c:v>
                </c:pt>
                <c:pt idx="35">
                  <c:v>0.86</c:v>
                </c:pt>
              </c:numCache>
            </c:numRef>
          </c:val>
        </c:ser>
        <c:marker val="1"/>
        <c:axId val="117580160"/>
        <c:axId val="117581696"/>
      </c:lineChart>
      <c:dateAx>
        <c:axId val="117580160"/>
        <c:scaling>
          <c:orientation val="minMax"/>
        </c:scaling>
        <c:axPos val="b"/>
        <c:numFmt formatCode="mmm\-yy" sourceLinked="1"/>
        <c:tickLblPos val="nextTo"/>
        <c:txPr>
          <a:bodyPr/>
          <a:lstStyle/>
          <a:p>
            <a:pPr>
              <a:defRPr sz="800"/>
            </a:pPr>
            <a:endParaRPr lang="en-US"/>
          </a:p>
        </c:txPr>
        <c:crossAx val="117581696"/>
        <c:crosses val="autoZero"/>
        <c:auto val="1"/>
        <c:lblOffset val="100"/>
      </c:dateAx>
      <c:valAx>
        <c:axId val="117581696"/>
        <c:scaling>
          <c:orientation val="minMax"/>
          <c:max val="1"/>
          <c:min val="0.5"/>
        </c:scaling>
        <c:axPos val="l"/>
        <c:numFmt formatCode="0%" sourceLinked="0"/>
        <c:tickLblPos val="nextTo"/>
        <c:crossAx val="117580160"/>
        <c:crosses val="autoZero"/>
        <c:crossBetween val="between"/>
      </c:valAx>
      <c:spPr>
        <a:solidFill>
          <a:schemeClr val="bg2">
            <a:lumMod val="90000"/>
          </a:schemeClr>
        </a:solidFill>
        <a:ln>
          <a:solidFill>
            <a:schemeClr val="tx1"/>
          </a:solidFill>
        </a:ln>
      </c:spPr>
    </c:plotArea>
    <c:plotVisOnly val="1"/>
  </c:chart>
  <c:spPr>
    <a:ln>
      <a:noFill/>
    </a:ln>
  </c:spPr>
  <c:printSettings>
    <c:headerFooter/>
    <c:pageMargins b="0.750000000000003" l="0.70000000000000062" r="0.70000000000000062" t="0.75000000000000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6001368827493942E-2"/>
          <c:y val="6.6382778385885619E-2"/>
          <c:w val="0.94835924940808924"/>
          <c:h val="0.83168226383518862"/>
        </c:manualLayout>
      </c:layout>
      <c:lineChart>
        <c:grouping val="standard"/>
        <c:ser>
          <c:idx val="0"/>
          <c:order val="0"/>
          <c:tx>
            <c:strRef>
              <c:f>'GJNH Bed Occupancy &amp; Wait List'!$E$4</c:f>
              <c:strCache>
                <c:ptCount val="1"/>
                <c:pt idx="0">
                  <c:v>Actual </c:v>
                </c:pt>
              </c:strCache>
            </c:strRef>
          </c:tx>
          <c:spPr>
            <a:ln>
              <a:solidFill>
                <a:sysClr val="windowText" lastClr="000000"/>
              </a:solidFill>
            </a:ln>
          </c:spPr>
          <c:dLbls>
            <c:dLbl>
              <c:idx val="3"/>
              <c:layout>
                <c:manualLayout>
                  <c:x val="-1.0904927209610922E-2"/>
                  <c:y val="-4.7832585949178046E-2"/>
                </c:manualLayout>
              </c:layout>
              <c:showVal val="1"/>
            </c:dLbl>
            <c:dLbl>
              <c:idx val="4"/>
              <c:layout>
                <c:manualLayout>
                  <c:x val="-1.6357390814416315E-2"/>
                  <c:y val="7.1748878923766815E-2"/>
                </c:manualLayout>
              </c:layout>
              <c:showVal val="1"/>
            </c:dLbl>
            <c:dLbl>
              <c:idx val="9"/>
              <c:layout>
                <c:manualLayout>
                  <c:x val="-1.9992366550953277E-2"/>
                  <c:y val="-5.3811659192825122E-2"/>
                </c:manualLayout>
              </c:layout>
              <c:showVal val="1"/>
            </c:dLbl>
            <c:dLbl>
              <c:idx val="11"/>
              <c:layout>
                <c:manualLayout>
                  <c:x val="-3.4532269497101045E-2"/>
                  <c:y val="-7.1748878923766843E-2"/>
                </c:manualLayout>
              </c:layout>
              <c:showVal val="1"/>
            </c:dLbl>
            <c:dLbl>
              <c:idx val="12"/>
              <c:layout>
                <c:manualLayout>
                  <c:x val="-1.8174878682684845E-3"/>
                  <c:y val="-5.9790732436472538E-2"/>
                </c:manualLayout>
              </c:layout>
              <c:showVal val="1"/>
            </c:dLbl>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List'!$R$29:$AK$29</c:f>
              <c:numCache>
                <c:formatCode>0.0%</c:formatCode>
                <c:ptCount val="20"/>
                <c:pt idx="0">
                  <c:v>0.81299999999999994</c:v>
                </c:pt>
                <c:pt idx="1">
                  <c:v>0.85599999999999998</c:v>
                </c:pt>
                <c:pt idx="2">
                  <c:v>0.82399999999999995</c:v>
                </c:pt>
                <c:pt idx="3">
                  <c:v>0.84699999999999998</c:v>
                </c:pt>
                <c:pt idx="4">
                  <c:v>0.82599999999999996</c:v>
                </c:pt>
                <c:pt idx="5">
                  <c:v>0.82799999999999996</c:v>
                </c:pt>
                <c:pt idx="6">
                  <c:v>0.92600000000000005</c:v>
                </c:pt>
                <c:pt idx="7">
                  <c:v>0.83799999999999997</c:v>
                </c:pt>
                <c:pt idx="8">
                  <c:v>0.72399999999999998</c:v>
                </c:pt>
                <c:pt idx="9">
                  <c:v>0.77300000000000002</c:v>
                </c:pt>
                <c:pt idx="10">
                  <c:v>0.77100000000000002</c:v>
                </c:pt>
                <c:pt idx="11">
                  <c:v>0.85899999999999999</c:v>
                </c:pt>
                <c:pt idx="12">
                  <c:v>0.86499999999999999</c:v>
                </c:pt>
                <c:pt idx="13">
                  <c:v>0.84599999999999997</c:v>
                </c:pt>
              </c:numCache>
            </c:numRef>
          </c:val>
        </c:ser>
        <c:ser>
          <c:idx val="1"/>
          <c:order val="1"/>
          <c:tx>
            <c:strRef>
              <c:f>'GJNH Bed Occupancy &amp; Wait List'!$E$5</c:f>
              <c:strCache>
                <c:ptCount val="1"/>
                <c:pt idx="0">
                  <c:v>Red Threshold</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List'!$R$30:$AO$30</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List'!$E$7</c:f>
              <c:strCache>
                <c:ptCount val="1"/>
                <c:pt idx="0">
                  <c:v>Blue Threshold</c:v>
                </c:pt>
              </c:strCache>
            </c:strRef>
          </c:tx>
          <c:spPr>
            <a:ln>
              <a:solidFill>
                <a:srgbClr val="0070C0"/>
              </a:solidFill>
            </a:ln>
          </c:spPr>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List'!$R$32:$AO$32</c:f>
              <c:numCache>
                <c:formatCode>0.0%</c:formatCode>
                <c:ptCount val="24"/>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numCache>
            </c:numRef>
          </c:val>
        </c:ser>
        <c:ser>
          <c:idx val="3"/>
          <c:order val="3"/>
          <c:tx>
            <c:strRef>
              <c:f>'GJNH Bed Occupancy &amp; Wait List'!$E$31</c:f>
              <c:strCache>
                <c:ptCount val="1"/>
                <c:pt idx="0">
                  <c:v>Green Threshold</c:v>
                </c:pt>
              </c:strCache>
            </c:strRef>
          </c:tx>
          <c:spPr>
            <a:ln>
              <a:solidFill>
                <a:srgbClr val="00B050"/>
              </a:solidFill>
            </a:ln>
          </c:spPr>
          <c:marker>
            <c:symbol val="none"/>
          </c:marker>
          <c:val>
            <c:numRef>
              <c:f>'GJNH Bed Occupancy &amp; Wait List'!$F$31:$AO$31</c:f>
              <c:numCache>
                <c:formatCode>0.0%</c:formatCode>
                <c:ptCount val="36"/>
                <c:pt idx="0">
                  <c:v>0.81</c:v>
                </c:pt>
                <c:pt idx="1">
                  <c:v>0.81</c:v>
                </c:pt>
                <c:pt idx="2">
                  <c:v>0.81</c:v>
                </c:pt>
                <c:pt idx="3">
                  <c:v>0.81</c:v>
                </c:pt>
                <c:pt idx="4">
                  <c:v>0.81</c:v>
                </c:pt>
                <c:pt idx="5">
                  <c:v>0.81</c:v>
                </c:pt>
                <c:pt idx="6">
                  <c:v>0.81</c:v>
                </c:pt>
                <c:pt idx="7">
                  <c:v>0.81</c:v>
                </c:pt>
                <c:pt idx="8">
                  <c:v>0.81</c:v>
                </c:pt>
                <c:pt idx="9">
                  <c:v>0.81</c:v>
                </c:pt>
                <c:pt idx="10">
                  <c:v>0.81</c:v>
                </c:pt>
                <c:pt idx="11">
                  <c:v>0.81</c:v>
                </c:pt>
                <c:pt idx="12">
                  <c:v>0.81</c:v>
                </c:pt>
                <c:pt idx="13">
                  <c:v>0.81</c:v>
                </c:pt>
                <c:pt idx="14">
                  <c:v>0.81</c:v>
                </c:pt>
                <c:pt idx="15">
                  <c:v>0.81</c:v>
                </c:pt>
                <c:pt idx="16">
                  <c:v>0.81</c:v>
                </c:pt>
                <c:pt idx="17">
                  <c:v>0.81</c:v>
                </c:pt>
                <c:pt idx="18">
                  <c:v>0.81</c:v>
                </c:pt>
                <c:pt idx="19">
                  <c:v>0.81</c:v>
                </c:pt>
                <c:pt idx="20">
                  <c:v>0.81</c:v>
                </c:pt>
                <c:pt idx="21">
                  <c:v>0.81</c:v>
                </c:pt>
                <c:pt idx="22">
                  <c:v>0.81</c:v>
                </c:pt>
                <c:pt idx="23">
                  <c:v>0.81</c:v>
                </c:pt>
                <c:pt idx="24">
                  <c:v>0.81</c:v>
                </c:pt>
                <c:pt idx="25">
                  <c:v>0.81</c:v>
                </c:pt>
                <c:pt idx="26">
                  <c:v>0.81</c:v>
                </c:pt>
                <c:pt idx="27">
                  <c:v>0.81</c:v>
                </c:pt>
                <c:pt idx="28">
                  <c:v>0.81</c:v>
                </c:pt>
                <c:pt idx="29">
                  <c:v>0.81</c:v>
                </c:pt>
                <c:pt idx="30">
                  <c:v>0.81</c:v>
                </c:pt>
                <c:pt idx="31">
                  <c:v>0.81</c:v>
                </c:pt>
                <c:pt idx="32">
                  <c:v>0.81</c:v>
                </c:pt>
                <c:pt idx="33">
                  <c:v>0.81</c:v>
                </c:pt>
                <c:pt idx="34">
                  <c:v>0.81</c:v>
                </c:pt>
                <c:pt idx="35">
                  <c:v>0.81</c:v>
                </c:pt>
              </c:numCache>
            </c:numRef>
          </c:val>
        </c:ser>
        <c:marker val="1"/>
        <c:axId val="117632000"/>
        <c:axId val="117646080"/>
      </c:lineChart>
      <c:dateAx>
        <c:axId val="117632000"/>
        <c:scaling>
          <c:orientation val="minMax"/>
        </c:scaling>
        <c:axPos val="b"/>
        <c:numFmt formatCode="mmm\-yy" sourceLinked="1"/>
        <c:tickLblPos val="nextTo"/>
        <c:txPr>
          <a:bodyPr/>
          <a:lstStyle/>
          <a:p>
            <a:pPr>
              <a:defRPr sz="800"/>
            </a:pPr>
            <a:endParaRPr lang="en-US"/>
          </a:p>
        </c:txPr>
        <c:crossAx val="117646080"/>
        <c:crosses val="autoZero"/>
        <c:auto val="1"/>
        <c:lblOffset val="100"/>
      </c:dateAx>
      <c:valAx>
        <c:axId val="117646080"/>
        <c:scaling>
          <c:orientation val="minMax"/>
          <c:max val="1"/>
          <c:min val="0.5"/>
        </c:scaling>
        <c:axPos val="l"/>
        <c:numFmt formatCode="0%" sourceLinked="0"/>
        <c:tickLblPos val="nextTo"/>
        <c:crossAx val="117632000"/>
        <c:crosses val="autoZero"/>
        <c:crossBetween val="between"/>
      </c:valAx>
      <c:spPr>
        <a:solidFill>
          <a:schemeClr val="bg2">
            <a:lumMod val="90000"/>
          </a:schemeClr>
        </a:solidFill>
        <a:ln>
          <a:solidFill>
            <a:schemeClr val="tx1"/>
          </a:solidFill>
        </a:ln>
      </c:spPr>
    </c:plotArea>
    <c:plotVisOnly val="1"/>
  </c:chart>
  <c:spPr>
    <a:ln>
      <a:noFill/>
    </a:ln>
  </c:spPr>
  <c:printSettings>
    <c:headerFooter/>
    <c:pageMargins b="0.75000000000000322" l="0.70000000000000062" r="0.70000000000000062" t="0.75000000000000322"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6001848272442303E-2"/>
          <c:y val="3.2773699848018541E-2"/>
          <c:w val="0.94480346637440782"/>
          <c:h val="0.86160050341621064"/>
        </c:manualLayout>
      </c:layout>
      <c:lineChart>
        <c:grouping val="standard"/>
        <c:ser>
          <c:idx val="0"/>
          <c:order val="0"/>
          <c:tx>
            <c:strRef>
              <c:f>'GJNH Bed Occupancy &amp; Wait List'!$E$4</c:f>
              <c:strCache>
                <c:ptCount val="1"/>
                <c:pt idx="0">
                  <c:v>Actual </c:v>
                </c:pt>
              </c:strCache>
            </c:strRef>
          </c:tx>
          <c:spPr>
            <a:ln>
              <a:solidFill>
                <a:sysClr val="windowText" lastClr="000000"/>
              </a:solidFill>
            </a:ln>
          </c:spPr>
          <c:dLbls>
            <c:dLbl>
              <c:idx val="0"/>
              <c:layout>
                <c:manualLayout>
                  <c:x val="-2.1806852245268706E-2"/>
                  <c:y val="-5.3571428571428555E-2"/>
                </c:manualLayout>
              </c:layout>
              <c:showVal val="1"/>
            </c:dLbl>
            <c:dLbl>
              <c:idx val="1"/>
              <c:layout>
                <c:manualLayout>
                  <c:x val="-1.8172376871057241E-2"/>
                  <c:y val="8.3333333333333343E-2"/>
                </c:manualLayout>
              </c:layout>
              <c:showVal val="1"/>
            </c:dLbl>
            <c:dLbl>
              <c:idx val="2"/>
              <c:layout>
                <c:manualLayout>
                  <c:x val="-1.45379014968458E-2"/>
                  <c:y val="-4.1666666666666664E-2"/>
                </c:manualLayout>
              </c:layout>
              <c:showVal val="1"/>
            </c:dLbl>
            <c:dLbl>
              <c:idx val="9"/>
              <c:layout>
                <c:manualLayout>
                  <c:x val="-2.1806852245268706E-2"/>
                  <c:y val="-3.5714285714285712E-2"/>
                </c:manualLayout>
              </c:layout>
              <c:showVal val="1"/>
            </c:dLbl>
            <c:dLbl>
              <c:idx val="11"/>
              <c:layout>
                <c:manualLayout>
                  <c:x val="-4.5430942177643138E-2"/>
                  <c:y val="-5.9523809523809507E-2"/>
                </c:manualLayout>
              </c:layout>
              <c:showVal val="1"/>
            </c:dLbl>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List'!$R$34:$AK$34</c:f>
              <c:numCache>
                <c:formatCode>0.0%</c:formatCode>
                <c:ptCount val="20"/>
                <c:pt idx="0">
                  <c:v>0.92300000000000004</c:v>
                </c:pt>
                <c:pt idx="1">
                  <c:v>0.91400000000000003</c:v>
                </c:pt>
                <c:pt idx="2">
                  <c:v>0.92</c:v>
                </c:pt>
                <c:pt idx="3">
                  <c:v>0.83599999999999997</c:v>
                </c:pt>
                <c:pt idx="4">
                  <c:v>0.89900000000000002</c:v>
                </c:pt>
                <c:pt idx="5">
                  <c:v>0.873</c:v>
                </c:pt>
                <c:pt idx="6">
                  <c:v>0.94</c:v>
                </c:pt>
                <c:pt idx="7">
                  <c:v>0.875</c:v>
                </c:pt>
                <c:pt idx="8">
                  <c:v>0.78300000000000003</c:v>
                </c:pt>
                <c:pt idx="9">
                  <c:v>0.84699999999999998</c:v>
                </c:pt>
                <c:pt idx="10">
                  <c:v>0.83299999999999996</c:v>
                </c:pt>
                <c:pt idx="11">
                  <c:v>0.91700000000000004</c:v>
                </c:pt>
                <c:pt idx="12">
                  <c:v>0.93500000000000005</c:v>
                </c:pt>
                <c:pt idx="13">
                  <c:v>0.89</c:v>
                </c:pt>
              </c:numCache>
            </c:numRef>
          </c:val>
        </c:ser>
        <c:ser>
          <c:idx val="1"/>
          <c:order val="1"/>
          <c:tx>
            <c:strRef>
              <c:f>'GJNH Bed Occupancy &amp; Wait List'!$E$5</c:f>
              <c:strCache>
                <c:ptCount val="1"/>
                <c:pt idx="0">
                  <c:v>Red Threshold</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List'!$R$30:$AO$30</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List'!$E$7</c:f>
              <c:strCache>
                <c:ptCount val="1"/>
                <c:pt idx="0">
                  <c:v>Blue Threshold</c:v>
                </c:pt>
              </c:strCache>
            </c:strRef>
          </c:tx>
          <c:spPr>
            <a:ln>
              <a:solidFill>
                <a:srgbClr val="0070C0"/>
              </a:solidFill>
            </a:ln>
          </c:spPr>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List'!$R$32:$AO$32</c:f>
              <c:numCache>
                <c:formatCode>0.0%</c:formatCode>
                <c:ptCount val="24"/>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numCache>
            </c:numRef>
          </c:val>
        </c:ser>
        <c:ser>
          <c:idx val="3"/>
          <c:order val="3"/>
          <c:tx>
            <c:strRef>
              <c:f>'GJNH Bed Occupancy &amp; Wait List'!$E$31</c:f>
              <c:strCache>
                <c:ptCount val="1"/>
                <c:pt idx="0">
                  <c:v>Green Threshold</c:v>
                </c:pt>
              </c:strCache>
            </c:strRef>
          </c:tx>
          <c:spPr>
            <a:ln>
              <a:solidFill>
                <a:srgbClr val="00B050"/>
              </a:solidFill>
            </a:ln>
          </c:spPr>
          <c:marker>
            <c:symbol val="none"/>
          </c:marker>
          <c:val>
            <c:numRef>
              <c:f>'GJNH Bed Occupancy &amp; Wait List'!$F$31:$AO$31</c:f>
              <c:numCache>
                <c:formatCode>0.0%</c:formatCode>
                <c:ptCount val="36"/>
                <c:pt idx="0">
                  <c:v>0.81</c:v>
                </c:pt>
                <c:pt idx="1">
                  <c:v>0.81</c:v>
                </c:pt>
                <c:pt idx="2">
                  <c:v>0.81</c:v>
                </c:pt>
                <c:pt idx="3">
                  <c:v>0.81</c:v>
                </c:pt>
                <c:pt idx="4">
                  <c:v>0.81</c:v>
                </c:pt>
                <c:pt idx="5">
                  <c:v>0.81</c:v>
                </c:pt>
                <c:pt idx="6">
                  <c:v>0.81</c:v>
                </c:pt>
                <c:pt idx="7">
                  <c:v>0.81</c:v>
                </c:pt>
                <c:pt idx="8">
                  <c:v>0.81</c:v>
                </c:pt>
                <c:pt idx="9">
                  <c:v>0.81</c:v>
                </c:pt>
                <c:pt idx="10">
                  <c:v>0.81</c:v>
                </c:pt>
                <c:pt idx="11">
                  <c:v>0.81</c:v>
                </c:pt>
                <c:pt idx="12">
                  <c:v>0.81</c:v>
                </c:pt>
                <c:pt idx="13">
                  <c:v>0.81</c:v>
                </c:pt>
                <c:pt idx="14">
                  <c:v>0.81</c:v>
                </c:pt>
                <c:pt idx="15">
                  <c:v>0.81</c:v>
                </c:pt>
                <c:pt idx="16">
                  <c:v>0.81</c:v>
                </c:pt>
                <c:pt idx="17">
                  <c:v>0.81</c:v>
                </c:pt>
                <c:pt idx="18">
                  <c:v>0.81</c:v>
                </c:pt>
                <c:pt idx="19">
                  <c:v>0.81</c:v>
                </c:pt>
                <c:pt idx="20">
                  <c:v>0.81</c:v>
                </c:pt>
                <c:pt idx="21">
                  <c:v>0.81</c:v>
                </c:pt>
                <c:pt idx="22">
                  <c:v>0.81</c:v>
                </c:pt>
                <c:pt idx="23">
                  <c:v>0.81</c:v>
                </c:pt>
                <c:pt idx="24">
                  <c:v>0.81</c:v>
                </c:pt>
                <c:pt idx="25">
                  <c:v>0.81</c:v>
                </c:pt>
                <c:pt idx="26">
                  <c:v>0.81</c:v>
                </c:pt>
                <c:pt idx="27">
                  <c:v>0.81</c:v>
                </c:pt>
                <c:pt idx="28">
                  <c:v>0.81</c:v>
                </c:pt>
                <c:pt idx="29">
                  <c:v>0.81</c:v>
                </c:pt>
                <c:pt idx="30">
                  <c:v>0.81</c:v>
                </c:pt>
                <c:pt idx="31">
                  <c:v>0.81</c:v>
                </c:pt>
                <c:pt idx="32">
                  <c:v>0.81</c:v>
                </c:pt>
                <c:pt idx="33">
                  <c:v>0.81</c:v>
                </c:pt>
                <c:pt idx="34">
                  <c:v>0.81</c:v>
                </c:pt>
                <c:pt idx="35">
                  <c:v>0.81</c:v>
                </c:pt>
              </c:numCache>
            </c:numRef>
          </c:val>
        </c:ser>
        <c:marker val="1"/>
        <c:axId val="117667712"/>
        <c:axId val="117669248"/>
      </c:lineChart>
      <c:dateAx>
        <c:axId val="117667712"/>
        <c:scaling>
          <c:orientation val="minMax"/>
        </c:scaling>
        <c:axPos val="b"/>
        <c:numFmt formatCode="mmm\-yy" sourceLinked="1"/>
        <c:tickLblPos val="nextTo"/>
        <c:txPr>
          <a:bodyPr/>
          <a:lstStyle/>
          <a:p>
            <a:pPr>
              <a:defRPr sz="800"/>
            </a:pPr>
            <a:endParaRPr lang="en-US"/>
          </a:p>
        </c:txPr>
        <c:crossAx val="117669248"/>
        <c:crosses val="autoZero"/>
        <c:auto val="1"/>
        <c:lblOffset val="100"/>
      </c:dateAx>
      <c:valAx>
        <c:axId val="117669248"/>
        <c:scaling>
          <c:orientation val="minMax"/>
          <c:max val="1"/>
          <c:min val="0.5"/>
        </c:scaling>
        <c:axPos val="l"/>
        <c:numFmt formatCode="0%" sourceLinked="0"/>
        <c:tickLblPos val="nextTo"/>
        <c:crossAx val="117667712"/>
        <c:crosses val="autoZero"/>
        <c:crossBetween val="between"/>
      </c:valAx>
      <c:spPr>
        <a:solidFill>
          <a:schemeClr val="bg2">
            <a:lumMod val="90000"/>
          </a:schemeClr>
        </a:solidFill>
        <a:ln>
          <a:solidFill>
            <a:schemeClr val="tx1"/>
          </a:solidFill>
        </a:ln>
      </c:spPr>
    </c:plotArea>
    <c:plotVisOnly val="1"/>
  </c:chart>
  <c:spPr>
    <a:ln>
      <a:noFill/>
    </a:ln>
  </c:spPr>
  <c:printSettings>
    <c:headerFooter/>
    <c:pageMargins b="0.75000000000000344" l="0.70000000000000062" r="0.70000000000000062" t="0.75000000000000344"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969672523774076E-2"/>
          <c:y val="5.1759998531652078E-2"/>
          <c:w val="0.94658298382035511"/>
          <c:h val="0.84785717913310255"/>
        </c:manualLayout>
      </c:layout>
      <c:lineChart>
        <c:grouping val="standard"/>
        <c:ser>
          <c:idx val="0"/>
          <c:order val="0"/>
          <c:tx>
            <c:strRef>
              <c:f>'GJNH Bed Occupancy &amp; Wait List'!$E$4</c:f>
              <c:strCache>
                <c:ptCount val="1"/>
                <c:pt idx="0">
                  <c:v>Actual </c:v>
                </c:pt>
              </c:strCache>
            </c:strRef>
          </c:tx>
          <c:spPr>
            <a:ln>
              <a:solidFill>
                <a:sysClr val="windowText" lastClr="000000"/>
              </a:solidFill>
            </a:ln>
          </c:spPr>
          <c:marker>
            <c:symbol val="diamond"/>
            <c:size val="5"/>
          </c:marker>
          <c:dLbls>
            <c:dLbl>
              <c:idx val="3"/>
              <c:layout>
                <c:manualLayout>
                  <c:x val="-1.8193632973395456E-2"/>
                  <c:y val="-3.5874439461883414E-2"/>
                </c:manualLayout>
              </c:layout>
              <c:showVal val="1"/>
            </c:dLbl>
            <c:dLbl>
              <c:idx val="4"/>
              <c:layout>
                <c:manualLayout>
                  <c:x val="-2.0012996270735009E-2"/>
                  <c:y val="7.1748878923766815E-2"/>
                </c:manualLayout>
              </c:layout>
              <c:showVal val="1"/>
            </c:dLbl>
            <c:dLbl>
              <c:idx val="12"/>
              <c:layout>
                <c:manualLayout>
                  <c:x val="-2.1832359568074763E-2"/>
                  <c:y val="5.9790732436472538E-2"/>
                </c:manualLayout>
              </c:layout>
              <c:showVal val="1"/>
            </c:dLbl>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List'!$R$38:$AK$38</c:f>
              <c:numCache>
                <c:formatCode>0.0%</c:formatCode>
                <c:ptCount val="20"/>
                <c:pt idx="0">
                  <c:v>0.78600000000000003</c:v>
                </c:pt>
                <c:pt idx="1">
                  <c:v>0.90200000000000002</c:v>
                </c:pt>
                <c:pt idx="2">
                  <c:v>0.84499999999999997</c:v>
                </c:pt>
                <c:pt idx="3">
                  <c:v>0.86399999999999999</c:v>
                </c:pt>
                <c:pt idx="4">
                  <c:v>0.85299999999999998</c:v>
                </c:pt>
                <c:pt idx="5">
                  <c:v>0.86499999999999999</c:v>
                </c:pt>
                <c:pt idx="6">
                  <c:v>0.98799999999999999</c:v>
                </c:pt>
                <c:pt idx="7">
                  <c:v>0.90900000000000003</c:v>
                </c:pt>
                <c:pt idx="8">
                  <c:v>0.67200000000000004</c:v>
                </c:pt>
                <c:pt idx="9">
                  <c:v>0.748</c:v>
                </c:pt>
                <c:pt idx="10">
                  <c:v>0.70799999999999996</c:v>
                </c:pt>
                <c:pt idx="11">
                  <c:v>0.9</c:v>
                </c:pt>
                <c:pt idx="12">
                  <c:v>0.871</c:v>
                </c:pt>
                <c:pt idx="13">
                  <c:v>0.88200000000000001</c:v>
                </c:pt>
              </c:numCache>
            </c:numRef>
          </c:val>
        </c:ser>
        <c:ser>
          <c:idx val="1"/>
          <c:order val="1"/>
          <c:tx>
            <c:strRef>
              <c:f>'GJNH Bed Occupancy &amp; Wait List'!$E$5</c:f>
              <c:strCache>
                <c:ptCount val="1"/>
                <c:pt idx="0">
                  <c:v>Red Threshold</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List'!$R$30:$AO$30</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List'!$E$7</c:f>
              <c:strCache>
                <c:ptCount val="1"/>
                <c:pt idx="0">
                  <c:v>Blue Threshold</c:v>
                </c:pt>
              </c:strCache>
            </c:strRef>
          </c:tx>
          <c:spPr>
            <a:ln>
              <a:solidFill>
                <a:srgbClr val="0070C0"/>
              </a:solidFill>
            </a:ln>
          </c:spPr>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List'!$R$32:$AO$32</c:f>
              <c:numCache>
                <c:formatCode>0.0%</c:formatCode>
                <c:ptCount val="24"/>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numCache>
            </c:numRef>
          </c:val>
        </c:ser>
        <c:ser>
          <c:idx val="3"/>
          <c:order val="3"/>
          <c:tx>
            <c:strRef>
              <c:f>'GJNH Bed Occupancy &amp; Wait List'!$E$31</c:f>
              <c:strCache>
                <c:ptCount val="1"/>
                <c:pt idx="0">
                  <c:v>Green Threshold</c:v>
                </c:pt>
              </c:strCache>
            </c:strRef>
          </c:tx>
          <c:spPr>
            <a:ln>
              <a:solidFill>
                <a:srgbClr val="00B050"/>
              </a:solidFill>
            </a:ln>
          </c:spPr>
          <c:marker>
            <c:symbol val="none"/>
          </c:marker>
          <c:val>
            <c:numRef>
              <c:f>'GJNH Bed Occupancy &amp; Wait List'!$F$31:$AO$31</c:f>
              <c:numCache>
                <c:formatCode>0.0%</c:formatCode>
                <c:ptCount val="36"/>
                <c:pt idx="0">
                  <c:v>0.81</c:v>
                </c:pt>
                <c:pt idx="1">
                  <c:v>0.81</c:v>
                </c:pt>
                <c:pt idx="2">
                  <c:v>0.81</c:v>
                </c:pt>
                <c:pt idx="3">
                  <c:v>0.81</c:v>
                </c:pt>
                <c:pt idx="4">
                  <c:v>0.81</c:v>
                </c:pt>
                <c:pt idx="5">
                  <c:v>0.81</c:v>
                </c:pt>
                <c:pt idx="6">
                  <c:v>0.81</c:v>
                </c:pt>
                <c:pt idx="7">
                  <c:v>0.81</c:v>
                </c:pt>
                <c:pt idx="8">
                  <c:v>0.81</c:v>
                </c:pt>
                <c:pt idx="9">
                  <c:v>0.81</c:v>
                </c:pt>
                <c:pt idx="10">
                  <c:v>0.81</c:v>
                </c:pt>
                <c:pt idx="11">
                  <c:v>0.81</c:v>
                </c:pt>
                <c:pt idx="12">
                  <c:v>0.81</c:v>
                </c:pt>
                <c:pt idx="13">
                  <c:v>0.81</c:v>
                </c:pt>
                <c:pt idx="14">
                  <c:v>0.81</c:v>
                </c:pt>
                <c:pt idx="15">
                  <c:v>0.81</c:v>
                </c:pt>
                <c:pt idx="16">
                  <c:v>0.81</c:v>
                </c:pt>
                <c:pt idx="17">
                  <c:v>0.81</c:v>
                </c:pt>
                <c:pt idx="18">
                  <c:v>0.81</c:v>
                </c:pt>
                <c:pt idx="19">
                  <c:v>0.81</c:v>
                </c:pt>
                <c:pt idx="20">
                  <c:v>0.81</c:v>
                </c:pt>
                <c:pt idx="21">
                  <c:v>0.81</c:v>
                </c:pt>
                <c:pt idx="22">
                  <c:v>0.81</c:v>
                </c:pt>
                <c:pt idx="23">
                  <c:v>0.81</c:v>
                </c:pt>
                <c:pt idx="24">
                  <c:v>0.81</c:v>
                </c:pt>
                <c:pt idx="25">
                  <c:v>0.81</c:v>
                </c:pt>
                <c:pt idx="26">
                  <c:v>0.81</c:v>
                </c:pt>
                <c:pt idx="27">
                  <c:v>0.81</c:v>
                </c:pt>
                <c:pt idx="28">
                  <c:v>0.81</c:v>
                </c:pt>
                <c:pt idx="29">
                  <c:v>0.81</c:v>
                </c:pt>
                <c:pt idx="30">
                  <c:v>0.81</c:v>
                </c:pt>
                <c:pt idx="31">
                  <c:v>0.81</c:v>
                </c:pt>
                <c:pt idx="32">
                  <c:v>0.81</c:v>
                </c:pt>
                <c:pt idx="33">
                  <c:v>0.81</c:v>
                </c:pt>
                <c:pt idx="34">
                  <c:v>0.81</c:v>
                </c:pt>
                <c:pt idx="35">
                  <c:v>0.81</c:v>
                </c:pt>
              </c:numCache>
            </c:numRef>
          </c:val>
        </c:ser>
        <c:marker val="1"/>
        <c:axId val="117802112"/>
        <c:axId val="117803648"/>
      </c:lineChart>
      <c:dateAx>
        <c:axId val="117802112"/>
        <c:scaling>
          <c:orientation val="minMax"/>
        </c:scaling>
        <c:axPos val="b"/>
        <c:numFmt formatCode="mmm\-yy" sourceLinked="1"/>
        <c:tickLblPos val="nextTo"/>
        <c:txPr>
          <a:bodyPr/>
          <a:lstStyle/>
          <a:p>
            <a:pPr>
              <a:defRPr sz="800"/>
            </a:pPr>
            <a:endParaRPr lang="en-US"/>
          </a:p>
        </c:txPr>
        <c:crossAx val="117803648"/>
        <c:crosses val="autoZero"/>
        <c:auto val="1"/>
        <c:lblOffset val="100"/>
      </c:dateAx>
      <c:valAx>
        <c:axId val="117803648"/>
        <c:scaling>
          <c:orientation val="minMax"/>
          <c:max val="1"/>
          <c:min val="0.5"/>
        </c:scaling>
        <c:axPos val="l"/>
        <c:numFmt formatCode="0%" sourceLinked="0"/>
        <c:tickLblPos val="nextTo"/>
        <c:crossAx val="117802112"/>
        <c:crosses val="autoZero"/>
        <c:crossBetween val="between"/>
      </c:valAx>
      <c:spPr>
        <a:solidFill>
          <a:schemeClr val="bg2">
            <a:lumMod val="90000"/>
          </a:schemeClr>
        </a:solidFill>
        <a:ln>
          <a:solidFill>
            <a:schemeClr val="tx1"/>
          </a:solidFill>
        </a:ln>
      </c:spPr>
    </c:plotArea>
    <c:plotVisOnly val="1"/>
  </c:chart>
  <c:spPr>
    <a:ln>
      <a:noFill/>
    </a:ln>
  </c:spPr>
  <c:printSettings>
    <c:headerFooter/>
    <c:pageMargins b="0.75000000000000366" l="0.70000000000000062" r="0.70000000000000062" t="0.75000000000000366" header="0.30000000000000032" footer="0.30000000000000032"/>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6208041763966257E-2"/>
          <c:y val="6.6983527511549804E-2"/>
          <c:w val="0.94787201440270064"/>
          <c:h val="0.81897404069426094"/>
        </c:manualLayout>
      </c:layout>
      <c:lineChart>
        <c:grouping val="standard"/>
        <c:ser>
          <c:idx val="0"/>
          <c:order val="0"/>
          <c:tx>
            <c:strRef>
              <c:f>'GJNH Bed Occupancy &amp; Wait List'!$E$4</c:f>
              <c:strCache>
                <c:ptCount val="1"/>
                <c:pt idx="0">
                  <c:v>Actual </c:v>
                </c:pt>
              </c:strCache>
            </c:strRef>
          </c:tx>
          <c:spPr>
            <a:ln>
              <a:solidFill>
                <a:sysClr val="windowText" lastClr="000000"/>
              </a:solidFill>
            </a:ln>
          </c:spPr>
          <c:dLbls>
            <c:dLbl>
              <c:idx val="6"/>
              <c:layout>
                <c:manualLayout>
                  <c:x val="-3.6458334080920612E-2"/>
                  <c:y val="-5.4298642533936854E-2"/>
                </c:manualLayout>
              </c:layout>
              <c:showVal val="1"/>
            </c:dLbl>
            <c:dLbl>
              <c:idx val="8"/>
              <c:layout>
                <c:manualLayout>
                  <c:x val="-2.7343750560690452E-2"/>
                  <c:y val="7.1297478436489342E-2"/>
                </c:manualLayout>
              </c:layout>
              <c:showVal val="1"/>
            </c:dLbl>
            <c:dLbl>
              <c:idx val="9"/>
              <c:layout>
                <c:manualLayout>
                  <c:x val="-2.0052083744506309E-2"/>
                  <c:y val="5.3473108827367062E-2"/>
                </c:manualLayout>
              </c:layout>
              <c:showVal val="1"/>
            </c:dLbl>
            <c:dLbl>
              <c:idx val="10"/>
              <c:layout>
                <c:manualLayout>
                  <c:x val="-1.82291670404604E-2"/>
                  <c:y val="3.5648739218244671E-2"/>
                </c:manualLayout>
              </c:layout>
              <c:showVal val="1"/>
            </c:dLbl>
            <c:dLbl>
              <c:idx val="11"/>
              <c:layout>
                <c:manualLayout>
                  <c:x val="-1.6406250336414303E-2"/>
                  <c:y val="4.1590195754618794E-2"/>
                </c:manualLayout>
              </c:layout>
              <c:showVal val="1"/>
            </c:dLbl>
            <c:dLbl>
              <c:idx val="12"/>
              <c:layout>
                <c:manualLayout>
                  <c:x val="-2.9166667264736379E-2"/>
                  <c:y val="-3.5648739218244671E-2"/>
                </c:manualLayout>
              </c:layout>
              <c:showVal val="1"/>
            </c:dLbl>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List'!$R$42:$AK$42</c:f>
              <c:numCache>
                <c:formatCode>0.0%</c:formatCode>
                <c:ptCount val="20"/>
                <c:pt idx="0">
                  <c:v>0.74099999999999999</c:v>
                </c:pt>
                <c:pt idx="1">
                  <c:v>0.78300000000000003</c:v>
                </c:pt>
                <c:pt idx="2">
                  <c:v>0.74199999999999999</c:v>
                </c:pt>
                <c:pt idx="3">
                  <c:v>0.84699999999999998</c:v>
                </c:pt>
                <c:pt idx="4">
                  <c:v>0.75</c:v>
                </c:pt>
                <c:pt idx="5">
                  <c:v>0.77500000000000002</c:v>
                </c:pt>
                <c:pt idx="6">
                  <c:v>0.872</c:v>
                </c:pt>
                <c:pt idx="7">
                  <c:v>0.75900000000000001</c:v>
                </c:pt>
                <c:pt idx="8">
                  <c:v>0.70599999999999996</c:v>
                </c:pt>
                <c:pt idx="9">
                  <c:v>0.72199999999999998</c:v>
                </c:pt>
                <c:pt idx="10">
                  <c:v>0.75</c:v>
                </c:pt>
                <c:pt idx="11">
                  <c:v>0.79400000000000004</c:v>
                </c:pt>
                <c:pt idx="12">
                  <c:v>0.80400000000000005</c:v>
                </c:pt>
                <c:pt idx="13">
                  <c:v>0.78600000000000003</c:v>
                </c:pt>
              </c:numCache>
            </c:numRef>
          </c:val>
        </c:ser>
        <c:ser>
          <c:idx val="1"/>
          <c:order val="1"/>
          <c:tx>
            <c:strRef>
              <c:f>'GJNH Bed Occupancy &amp; Wait List'!$E$5</c:f>
              <c:strCache>
                <c:ptCount val="1"/>
                <c:pt idx="0">
                  <c:v>Red Threshold</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List'!$R$30:$AO$30</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List'!$E$7</c:f>
              <c:strCache>
                <c:ptCount val="1"/>
                <c:pt idx="0">
                  <c:v>Blue Threshold</c:v>
                </c:pt>
              </c:strCache>
            </c:strRef>
          </c:tx>
          <c:spPr>
            <a:ln>
              <a:solidFill>
                <a:srgbClr val="0070C0"/>
              </a:solidFill>
            </a:ln>
          </c:spPr>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List'!$R$32:$AO$32</c:f>
              <c:numCache>
                <c:formatCode>0.0%</c:formatCode>
                <c:ptCount val="24"/>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numCache>
            </c:numRef>
          </c:val>
        </c:ser>
        <c:ser>
          <c:idx val="3"/>
          <c:order val="3"/>
          <c:tx>
            <c:strRef>
              <c:f>'GJNH Bed Occupancy &amp; Wait List'!$E$31</c:f>
              <c:strCache>
                <c:ptCount val="1"/>
                <c:pt idx="0">
                  <c:v>Green Threshold</c:v>
                </c:pt>
              </c:strCache>
            </c:strRef>
          </c:tx>
          <c:spPr>
            <a:ln>
              <a:solidFill>
                <a:srgbClr val="00B050"/>
              </a:solidFill>
            </a:ln>
          </c:spPr>
          <c:marker>
            <c:symbol val="none"/>
          </c:marker>
          <c:val>
            <c:numRef>
              <c:f>'GJNH Bed Occupancy &amp; Wait List'!$F$31:$AO$31</c:f>
              <c:numCache>
                <c:formatCode>0.0%</c:formatCode>
                <c:ptCount val="36"/>
                <c:pt idx="0">
                  <c:v>0.81</c:v>
                </c:pt>
                <c:pt idx="1">
                  <c:v>0.81</c:v>
                </c:pt>
                <c:pt idx="2">
                  <c:v>0.81</c:v>
                </c:pt>
                <c:pt idx="3">
                  <c:v>0.81</c:v>
                </c:pt>
                <c:pt idx="4">
                  <c:v>0.81</c:v>
                </c:pt>
                <c:pt idx="5">
                  <c:v>0.81</c:v>
                </c:pt>
                <c:pt idx="6">
                  <c:v>0.81</c:v>
                </c:pt>
                <c:pt idx="7">
                  <c:v>0.81</c:v>
                </c:pt>
                <c:pt idx="8">
                  <c:v>0.81</c:v>
                </c:pt>
                <c:pt idx="9">
                  <c:v>0.81</c:v>
                </c:pt>
                <c:pt idx="10">
                  <c:v>0.81</c:v>
                </c:pt>
                <c:pt idx="11">
                  <c:v>0.81</c:v>
                </c:pt>
                <c:pt idx="12">
                  <c:v>0.81</c:v>
                </c:pt>
                <c:pt idx="13">
                  <c:v>0.81</c:v>
                </c:pt>
                <c:pt idx="14">
                  <c:v>0.81</c:v>
                </c:pt>
                <c:pt idx="15">
                  <c:v>0.81</c:v>
                </c:pt>
                <c:pt idx="16">
                  <c:v>0.81</c:v>
                </c:pt>
                <c:pt idx="17">
                  <c:v>0.81</c:v>
                </c:pt>
                <c:pt idx="18">
                  <c:v>0.81</c:v>
                </c:pt>
                <c:pt idx="19">
                  <c:v>0.81</c:v>
                </c:pt>
                <c:pt idx="20">
                  <c:v>0.81</c:v>
                </c:pt>
                <c:pt idx="21">
                  <c:v>0.81</c:v>
                </c:pt>
                <c:pt idx="22">
                  <c:v>0.81</c:v>
                </c:pt>
                <c:pt idx="23">
                  <c:v>0.81</c:v>
                </c:pt>
                <c:pt idx="24">
                  <c:v>0.81</c:v>
                </c:pt>
                <c:pt idx="25">
                  <c:v>0.81</c:v>
                </c:pt>
                <c:pt idx="26">
                  <c:v>0.81</c:v>
                </c:pt>
                <c:pt idx="27">
                  <c:v>0.81</c:v>
                </c:pt>
                <c:pt idx="28">
                  <c:v>0.81</c:v>
                </c:pt>
                <c:pt idx="29">
                  <c:v>0.81</c:v>
                </c:pt>
                <c:pt idx="30">
                  <c:v>0.81</c:v>
                </c:pt>
                <c:pt idx="31">
                  <c:v>0.81</c:v>
                </c:pt>
                <c:pt idx="32">
                  <c:v>0.81</c:v>
                </c:pt>
                <c:pt idx="33">
                  <c:v>0.81</c:v>
                </c:pt>
                <c:pt idx="34">
                  <c:v>0.81</c:v>
                </c:pt>
                <c:pt idx="35">
                  <c:v>0.81</c:v>
                </c:pt>
              </c:numCache>
            </c:numRef>
          </c:val>
        </c:ser>
        <c:marker val="1"/>
        <c:axId val="117870976"/>
        <c:axId val="117872512"/>
      </c:lineChart>
      <c:dateAx>
        <c:axId val="117870976"/>
        <c:scaling>
          <c:orientation val="minMax"/>
        </c:scaling>
        <c:axPos val="b"/>
        <c:numFmt formatCode="mmm\-yy" sourceLinked="1"/>
        <c:tickLblPos val="nextTo"/>
        <c:txPr>
          <a:bodyPr/>
          <a:lstStyle/>
          <a:p>
            <a:pPr>
              <a:defRPr sz="800"/>
            </a:pPr>
            <a:endParaRPr lang="en-US"/>
          </a:p>
        </c:txPr>
        <c:crossAx val="117872512"/>
        <c:crosses val="autoZero"/>
        <c:auto val="1"/>
        <c:lblOffset val="100"/>
      </c:dateAx>
      <c:valAx>
        <c:axId val="117872512"/>
        <c:scaling>
          <c:orientation val="minMax"/>
          <c:max val="1"/>
          <c:min val="0.5"/>
        </c:scaling>
        <c:axPos val="l"/>
        <c:numFmt formatCode="0%" sourceLinked="0"/>
        <c:tickLblPos val="nextTo"/>
        <c:crossAx val="117870976"/>
        <c:crosses val="autoZero"/>
        <c:crossBetween val="between"/>
      </c:valAx>
      <c:spPr>
        <a:solidFill>
          <a:schemeClr val="bg2">
            <a:lumMod val="90000"/>
          </a:schemeClr>
        </a:solidFill>
        <a:ln>
          <a:solidFill>
            <a:schemeClr val="tx1"/>
          </a:solidFill>
        </a:ln>
      </c:spPr>
    </c:plotArea>
    <c:plotVisOnly val="1"/>
  </c:chart>
  <c:spPr>
    <a:ln>
      <a:noFill/>
    </a:ln>
  </c:spPr>
  <c:printSettings>
    <c:headerFooter/>
    <c:pageMargins b="0.75000000000000389" l="0.70000000000000062" r="0.70000000000000062" t="0.75000000000000389" header="0.30000000000000032" footer="0.30000000000000032"/>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6208036690163865E-2"/>
          <c:y val="3.0393191473341592E-2"/>
          <c:w val="0.94923314368813561"/>
          <c:h val="0.86084889195898506"/>
        </c:manualLayout>
      </c:layout>
      <c:lineChart>
        <c:grouping val="standard"/>
        <c:ser>
          <c:idx val="0"/>
          <c:order val="0"/>
          <c:tx>
            <c:strRef>
              <c:f>'GJNH Bed Occupancy &amp; Wait List'!$E$4</c:f>
              <c:strCache>
                <c:ptCount val="1"/>
                <c:pt idx="0">
                  <c:v>Actual </c:v>
                </c:pt>
              </c:strCache>
            </c:strRef>
          </c:tx>
          <c:spPr>
            <a:ln>
              <a:solidFill>
                <a:sysClr val="windowText" lastClr="000000"/>
              </a:solidFill>
            </a:ln>
          </c:spPr>
          <c:dLbls>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List'!$R$54:$AK$54</c:f>
              <c:numCache>
                <c:formatCode>0.0%</c:formatCode>
                <c:ptCount val="20"/>
                <c:pt idx="0">
                  <c:v>0.68400000000000005</c:v>
                </c:pt>
                <c:pt idx="1">
                  <c:v>0.76</c:v>
                </c:pt>
                <c:pt idx="2">
                  <c:v>0.65600000000000003</c:v>
                </c:pt>
                <c:pt idx="3">
                  <c:v>0.64400000000000002</c:v>
                </c:pt>
                <c:pt idx="4">
                  <c:v>0.72599999999999998</c:v>
                </c:pt>
                <c:pt idx="5">
                  <c:v>0.78700000000000003</c:v>
                </c:pt>
                <c:pt idx="6">
                  <c:v>0.71</c:v>
                </c:pt>
                <c:pt idx="7">
                  <c:v>0.749</c:v>
                </c:pt>
                <c:pt idx="8">
                  <c:v>0.6</c:v>
                </c:pt>
                <c:pt idx="9">
                  <c:v>0.71299999999999997</c:v>
                </c:pt>
                <c:pt idx="10">
                  <c:v>0.63900000000000001</c:v>
                </c:pt>
                <c:pt idx="11">
                  <c:v>0.70699999999999996</c:v>
                </c:pt>
                <c:pt idx="12">
                  <c:v>0.73</c:v>
                </c:pt>
                <c:pt idx="13">
                  <c:v>0.77300000000000002</c:v>
                </c:pt>
              </c:numCache>
            </c:numRef>
          </c:val>
        </c:ser>
        <c:ser>
          <c:idx val="1"/>
          <c:order val="1"/>
          <c:tx>
            <c:strRef>
              <c:f>'GJNH Bed Occupancy &amp; Wait List'!$E$5</c:f>
              <c:strCache>
                <c:ptCount val="1"/>
                <c:pt idx="0">
                  <c:v>Red Threshold</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List'!$R$55:$AO$55</c:f>
              <c:numCache>
                <c:formatCode>0.0%</c:formatCode>
                <c:ptCount val="24"/>
                <c:pt idx="0">
                  <c:v>0.84699999999999998</c:v>
                </c:pt>
                <c:pt idx="1">
                  <c:v>0.84699999999999998</c:v>
                </c:pt>
                <c:pt idx="2">
                  <c:v>0.84699999999999998</c:v>
                </c:pt>
                <c:pt idx="3">
                  <c:v>0.84699999999999998</c:v>
                </c:pt>
                <c:pt idx="4">
                  <c:v>0.84699999999999998</c:v>
                </c:pt>
                <c:pt idx="5">
                  <c:v>0.84699999999999998</c:v>
                </c:pt>
                <c:pt idx="6">
                  <c:v>0.84699999999999998</c:v>
                </c:pt>
                <c:pt idx="7">
                  <c:v>0.84699999999999998</c:v>
                </c:pt>
                <c:pt idx="8">
                  <c:v>0.84699999999999998</c:v>
                </c:pt>
                <c:pt idx="9">
                  <c:v>0.84699999999999998</c:v>
                </c:pt>
                <c:pt idx="10">
                  <c:v>0.84699999999999998</c:v>
                </c:pt>
                <c:pt idx="11">
                  <c:v>0.84699999999999998</c:v>
                </c:pt>
                <c:pt idx="12">
                  <c:v>0.84699999999999998</c:v>
                </c:pt>
                <c:pt idx="13">
                  <c:v>0.84699999999999998</c:v>
                </c:pt>
                <c:pt idx="14">
                  <c:v>0.84699999999999998</c:v>
                </c:pt>
                <c:pt idx="15">
                  <c:v>0.84699999999999998</c:v>
                </c:pt>
                <c:pt idx="16">
                  <c:v>0.84699999999999998</c:v>
                </c:pt>
                <c:pt idx="17">
                  <c:v>0.84699999999999998</c:v>
                </c:pt>
                <c:pt idx="18">
                  <c:v>0.84699999999999998</c:v>
                </c:pt>
                <c:pt idx="19">
                  <c:v>0.84699999999999998</c:v>
                </c:pt>
                <c:pt idx="20">
                  <c:v>0.84699999999999998</c:v>
                </c:pt>
                <c:pt idx="21">
                  <c:v>0.84699999999999998</c:v>
                </c:pt>
                <c:pt idx="22">
                  <c:v>0.84699999999999998</c:v>
                </c:pt>
                <c:pt idx="23">
                  <c:v>0.84699999999999998</c:v>
                </c:pt>
              </c:numCache>
            </c:numRef>
          </c:val>
        </c:ser>
        <c:ser>
          <c:idx val="2"/>
          <c:order val="2"/>
          <c:tx>
            <c:strRef>
              <c:f>'GJNH Bed Occupancy &amp; Wait List'!$E$7</c:f>
              <c:strCache>
                <c:ptCount val="1"/>
                <c:pt idx="0">
                  <c:v>Blue Threshold</c:v>
                </c:pt>
              </c:strCache>
            </c:strRef>
          </c:tx>
          <c:spPr>
            <a:ln>
              <a:solidFill>
                <a:srgbClr val="0070C0"/>
              </a:solidFill>
            </a:ln>
          </c:spPr>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List'!$R$57:$AO$57</c:f>
              <c:numCache>
                <c:formatCode>0.0%</c:formatCode>
                <c:ptCount val="24"/>
                <c:pt idx="0">
                  <c:v>0.63400000000000001</c:v>
                </c:pt>
                <c:pt idx="1">
                  <c:v>0.63400000000000001</c:v>
                </c:pt>
                <c:pt idx="2">
                  <c:v>0.63400000000000001</c:v>
                </c:pt>
                <c:pt idx="3">
                  <c:v>0.63400000000000001</c:v>
                </c:pt>
                <c:pt idx="4">
                  <c:v>0.63400000000000001</c:v>
                </c:pt>
                <c:pt idx="5">
                  <c:v>0.63400000000000001</c:v>
                </c:pt>
                <c:pt idx="6">
                  <c:v>0.63400000000000001</c:v>
                </c:pt>
                <c:pt idx="7">
                  <c:v>0.63400000000000001</c:v>
                </c:pt>
                <c:pt idx="8">
                  <c:v>0.63400000000000001</c:v>
                </c:pt>
                <c:pt idx="9">
                  <c:v>0.63400000000000001</c:v>
                </c:pt>
                <c:pt idx="10">
                  <c:v>0.63400000000000001</c:v>
                </c:pt>
                <c:pt idx="11">
                  <c:v>0.63400000000000001</c:v>
                </c:pt>
                <c:pt idx="12">
                  <c:v>0.63400000000000001</c:v>
                </c:pt>
                <c:pt idx="13">
                  <c:v>0.63400000000000001</c:v>
                </c:pt>
                <c:pt idx="14">
                  <c:v>0.63400000000000001</c:v>
                </c:pt>
                <c:pt idx="15">
                  <c:v>0.63400000000000001</c:v>
                </c:pt>
                <c:pt idx="16">
                  <c:v>0.63400000000000001</c:v>
                </c:pt>
                <c:pt idx="17">
                  <c:v>0.63400000000000001</c:v>
                </c:pt>
                <c:pt idx="18">
                  <c:v>0.63400000000000001</c:v>
                </c:pt>
                <c:pt idx="19">
                  <c:v>0.63400000000000001</c:v>
                </c:pt>
                <c:pt idx="20">
                  <c:v>0.63400000000000001</c:v>
                </c:pt>
                <c:pt idx="21">
                  <c:v>0.63400000000000001</c:v>
                </c:pt>
                <c:pt idx="22">
                  <c:v>0.63400000000000001</c:v>
                </c:pt>
                <c:pt idx="23">
                  <c:v>0.63400000000000001</c:v>
                </c:pt>
              </c:numCache>
            </c:numRef>
          </c:val>
        </c:ser>
        <c:ser>
          <c:idx val="3"/>
          <c:order val="3"/>
          <c:tx>
            <c:strRef>
              <c:f>'GJNH Bed Occupancy &amp; Wait List'!$E$56</c:f>
              <c:strCache>
                <c:ptCount val="1"/>
                <c:pt idx="0">
                  <c:v>Green Threshold</c:v>
                </c:pt>
              </c:strCache>
            </c:strRef>
          </c:tx>
          <c:spPr>
            <a:ln>
              <a:solidFill>
                <a:srgbClr val="00B050"/>
              </a:solidFill>
            </a:ln>
          </c:spPr>
          <c:marker>
            <c:symbol val="none"/>
          </c:marker>
          <c:val>
            <c:numRef>
              <c:f>'GJNH Bed Occupancy &amp; Wait List'!$R$56:$AO$56</c:f>
              <c:numCache>
                <c:formatCode>0.0%</c:formatCode>
                <c:ptCount val="24"/>
                <c:pt idx="0">
                  <c:v>0.73</c:v>
                </c:pt>
                <c:pt idx="1">
                  <c:v>0.73</c:v>
                </c:pt>
                <c:pt idx="2">
                  <c:v>0.73</c:v>
                </c:pt>
                <c:pt idx="3">
                  <c:v>0.73</c:v>
                </c:pt>
                <c:pt idx="4">
                  <c:v>0.73</c:v>
                </c:pt>
                <c:pt idx="5">
                  <c:v>0.73</c:v>
                </c:pt>
                <c:pt idx="6">
                  <c:v>0.73</c:v>
                </c:pt>
                <c:pt idx="7">
                  <c:v>0.73</c:v>
                </c:pt>
                <c:pt idx="8">
                  <c:v>0.73</c:v>
                </c:pt>
                <c:pt idx="9">
                  <c:v>0.73</c:v>
                </c:pt>
                <c:pt idx="10">
                  <c:v>0.73</c:v>
                </c:pt>
                <c:pt idx="11">
                  <c:v>0.73</c:v>
                </c:pt>
                <c:pt idx="12">
                  <c:v>0.73</c:v>
                </c:pt>
                <c:pt idx="13">
                  <c:v>0.73</c:v>
                </c:pt>
                <c:pt idx="14">
                  <c:v>0.73</c:v>
                </c:pt>
                <c:pt idx="15">
                  <c:v>0.73</c:v>
                </c:pt>
                <c:pt idx="16">
                  <c:v>0.73</c:v>
                </c:pt>
                <c:pt idx="17">
                  <c:v>0.73</c:v>
                </c:pt>
                <c:pt idx="18">
                  <c:v>0.73</c:v>
                </c:pt>
                <c:pt idx="19">
                  <c:v>0.73</c:v>
                </c:pt>
                <c:pt idx="20">
                  <c:v>0.73</c:v>
                </c:pt>
                <c:pt idx="21">
                  <c:v>0.73</c:v>
                </c:pt>
                <c:pt idx="22">
                  <c:v>0.73</c:v>
                </c:pt>
                <c:pt idx="23">
                  <c:v>0.73</c:v>
                </c:pt>
              </c:numCache>
            </c:numRef>
          </c:val>
        </c:ser>
        <c:marker val="1"/>
        <c:axId val="117719040"/>
        <c:axId val="117720576"/>
      </c:lineChart>
      <c:dateAx>
        <c:axId val="117719040"/>
        <c:scaling>
          <c:orientation val="minMax"/>
        </c:scaling>
        <c:axPos val="b"/>
        <c:numFmt formatCode="mmm\-yy" sourceLinked="1"/>
        <c:tickLblPos val="nextTo"/>
        <c:txPr>
          <a:bodyPr/>
          <a:lstStyle/>
          <a:p>
            <a:pPr>
              <a:defRPr sz="800"/>
            </a:pPr>
            <a:endParaRPr lang="en-US"/>
          </a:p>
        </c:txPr>
        <c:crossAx val="117720576"/>
        <c:crosses val="autoZero"/>
        <c:auto val="1"/>
        <c:lblOffset val="100"/>
      </c:dateAx>
      <c:valAx>
        <c:axId val="117720576"/>
        <c:scaling>
          <c:orientation val="minMax"/>
          <c:max val="1"/>
          <c:min val="0.5"/>
        </c:scaling>
        <c:axPos val="l"/>
        <c:numFmt formatCode="0%" sourceLinked="0"/>
        <c:tickLblPos val="nextTo"/>
        <c:crossAx val="117719040"/>
        <c:crosses val="autoZero"/>
        <c:crossBetween val="between"/>
      </c:valAx>
      <c:spPr>
        <a:solidFill>
          <a:schemeClr val="bg2">
            <a:lumMod val="90000"/>
          </a:schemeClr>
        </a:solidFill>
        <a:ln>
          <a:solidFill>
            <a:schemeClr val="tx1"/>
          </a:solidFill>
        </a:ln>
      </c:spPr>
    </c:plotArea>
    <c:plotVisOnly val="1"/>
  </c:chart>
  <c:spPr>
    <a:ln>
      <a:noFill/>
    </a:ln>
  </c:spPr>
  <c:printSettings>
    <c:headerFooter/>
    <c:pageMargins b="0.75000000000000411" l="0.70000000000000062" r="0.70000000000000062" t="0.75000000000000411" header="0.30000000000000032" footer="0.30000000000000032"/>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6918155555980445E-2"/>
          <c:y val="5.3058636487643536E-2"/>
          <c:w val="0.94403617918469296"/>
          <c:h val="0.84655842560329364"/>
        </c:manualLayout>
      </c:layout>
      <c:lineChart>
        <c:grouping val="standard"/>
        <c:ser>
          <c:idx val="0"/>
          <c:order val="0"/>
          <c:tx>
            <c:strRef>
              <c:f>'GJNH Bed Occupancy &amp; Wait List'!$E$4</c:f>
              <c:strCache>
                <c:ptCount val="1"/>
                <c:pt idx="0">
                  <c:v>Actual </c:v>
                </c:pt>
              </c:strCache>
            </c:strRef>
          </c:tx>
          <c:spPr>
            <a:ln>
              <a:solidFill>
                <a:sysClr val="windowText" lastClr="000000"/>
              </a:solidFill>
            </a:ln>
          </c:spPr>
          <c:marker>
            <c:symbol val="diamond"/>
            <c:size val="5"/>
          </c:marker>
          <c:dLbls>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List'!$R$59:$AK$59</c:f>
              <c:numCache>
                <c:formatCode>0.0%</c:formatCode>
                <c:ptCount val="20"/>
                <c:pt idx="0">
                  <c:v>0.52300000000000002</c:v>
                </c:pt>
                <c:pt idx="1">
                  <c:v>0.63900000000000001</c:v>
                </c:pt>
                <c:pt idx="2">
                  <c:v>0.496</c:v>
                </c:pt>
                <c:pt idx="3">
                  <c:v>0.56000000000000005</c:v>
                </c:pt>
                <c:pt idx="4">
                  <c:v>0.59599999999999997</c:v>
                </c:pt>
                <c:pt idx="5">
                  <c:v>0.63700000000000001</c:v>
                </c:pt>
                <c:pt idx="6">
                  <c:v>0.58399999999999996</c:v>
                </c:pt>
                <c:pt idx="7">
                  <c:v>0.71399999999999997</c:v>
                </c:pt>
                <c:pt idx="8">
                  <c:v>0.45900000000000002</c:v>
                </c:pt>
                <c:pt idx="9">
                  <c:v>0.59099999999999997</c:v>
                </c:pt>
                <c:pt idx="10">
                  <c:v>0.49</c:v>
                </c:pt>
                <c:pt idx="11">
                  <c:v>0.51900000000000002</c:v>
                </c:pt>
                <c:pt idx="12">
                  <c:v>0.58399999999999996</c:v>
                </c:pt>
                <c:pt idx="13">
                  <c:v>0.71499999999999997</c:v>
                </c:pt>
              </c:numCache>
            </c:numRef>
          </c:val>
        </c:ser>
        <c:ser>
          <c:idx val="1"/>
          <c:order val="1"/>
          <c:tx>
            <c:strRef>
              <c:f>'GJNH Bed Occupancy &amp; Wait List'!$E$5</c:f>
              <c:strCache>
                <c:ptCount val="1"/>
                <c:pt idx="0">
                  <c:v>Red Threshold</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List'!$R$60:$AO$60</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ser>
          <c:idx val="2"/>
          <c:order val="2"/>
          <c:tx>
            <c:strRef>
              <c:f>'GJNH Bed Occupancy &amp; Wait List'!$E$7</c:f>
              <c:strCache>
                <c:ptCount val="1"/>
                <c:pt idx="0">
                  <c:v>Blue Threshold</c:v>
                </c:pt>
              </c:strCache>
            </c:strRef>
          </c:tx>
          <c:spPr>
            <a:ln>
              <a:solidFill>
                <a:srgbClr val="0070C0"/>
              </a:solidFill>
            </a:ln>
          </c:spPr>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List'!$R$62:$AO$62</c:f>
              <c:numCache>
                <c:formatCode>0.0%</c:formatCode>
                <c:ptCount val="24"/>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numCache>
            </c:numRef>
          </c:val>
        </c:ser>
        <c:ser>
          <c:idx val="3"/>
          <c:order val="3"/>
          <c:tx>
            <c:strRef>
              <c:f>'GJNH Bed Occupancy &amp; Wait List'!$E$61</c:f>
              <c:strCache>
                <c:ptCount val="1"/>
                <c:pt idx="0">
                  <c:v>Green THreshold</c:v>
                </c:pt>
              </c:strCache>
            </c:strRef>
          </c:tx>
          <c:spPr>
            <a:ln>
              <a:solidFill>
                <a:srgbClr val="00B050"/>
              </a:solidFill>
            </a:ln>
          </c:spPr>
          <c:marker>
            <c:symbol val="none"/>
          </c:marker>
          <c:val>
            <c:numRef>
              <c:f>'GJNH Bed Occupancy &amp; Wait List'!$R$61:$AO$61</c:f>
              <c:numCache>
                <c:formatCode>0.0%</c:formatCode>
                <c:ptCount val="24"/>
                <c:pt idx="0">
                  <c:v>0.7</c:v>
                </c:pt>
                <c:pt idx="1">
                  <c:v>0.7</c:v>
                </c:pt>
                <c:pt idx="2">
                  <c:v>0.7</c:v>
                </c:pt>
                <c:pt idx="3">
                  <c:v>0.7</c:v>
                </c:pt>
                <c:pt idx="4">
                  <c:v>0.7</c:v>
                </c:pt>
                <c:pt idx="5">
                  <c:v>0.7</c:v>
                </c:pt>
                <c:pt idx="6">
                  <c:v>0.7</c:v>
                </c:pt>
                <c:pt idx="7">
                  <c:v>0.7</c:v>
                </c:pt>
                <c:pt idx="8">
                  <c:v>0.7</c:v>
                </c:pt>
                <c:pt idx="9">
                  <c:v>0.7</c:v>
                </c:pt>
                <c:pt idx="10">
                  <c:v>0.7</c:v>
                </c:pt>
                <c:pt idx="11">
                  <c:v>0.7</c:v>
                </c:pt>
                <c:pt idx="12">
                  <c:v>0.7</c:v>
                </c:pt>
                <c:pt idx="13">
                  <c:v>0.7</c:v>
                </c:pt>
                <c:pt idx="14">
                  <c:v>0.7</c:v>
                </c:pt>
                <c:pt idx="15">
                  <c:v>0.7</c:v>
                </c:pt>
                <c:pt idx="16">
                  <c:v>0.7</c:v>
                </c:pt>
                <c:pt idx="17">
                  <c:v>0.7</c:v>
                </c:pt>
                <c:pt idx="18">
                  <c:v>0.7</c:v>
                </c:pt>
                <c:pt idx="19">
                  <c:v>0.7</c:v>
                </c:pt>
                <c:pt idx="20">
                  <c:v>0.7</c:v>
                </c:pt>
                <c:pt idx="21">
                  <c:v>0.7</c:v>
                </c:pt>
                <c:pt idx="22">
                  <c:v>0.7</c:v>
                </c:pt>
                <c:pt idx="23">
                  <c:v>0.7</c:v>
                </c:pt>
              </c:numCache>
            </c:numRef>
          </c:val>
        </c:ser>
        <c:marker val="1"/>
        <c:axId val="117767168"/>
        <c:axId val="117904128"/>
      </c:lineChart>
      <c:dateAx>
        <c:axId val="117767168"/>
        <c:scaling>
          <c:orientation val="minMax"/>
        </c:scaling>
        <c:axPos val="b"/>
        <c:numFmt formatCode="mmm\-yy" sourceLinked="1"/>
        <c:tickLblPos val="nextTo"/>
        <c:txPr>
          <a:bodyPr/>
          <a:lstStyle/>
          <a:p>
            <a:pPr>
              <a:defRPr sz="800"/>
            </a:pPr>
            <a:endParaRPr lang="en-US"/>
          </a:p>
        </c:txPr>
        <c:crossAx val="117904128"/>
        <c:crosses val="autoZero"/>
        <c:auto val="1"/>
        <c:lblOffset val="100"/>
      </c:dateAx>
      <c:valAx>
        <c:axId val="117904128"/>
        <c:scaling>
          <c:orientation val="minMax"/>
          <c:max val="1"/>
          <c:min val="0.4"/>
        </c:scaling>
        <c:axPos val="l"/>
        <c:numFmt formatCode="0%" sourceLinked="0"/>
        <c:tickLblPos val="nextTo"/>
        <c:crossAx val="117767168"/>
        <c:crosses val="autoZero"/>
        <c:crossBetween val="between"/>
      </c:valAx>
      <c:spPr>
        <a:solidFill>
          <a:schemeClr val="bg2">
            <a:lumMod val="90000"/>
          </a:schemeClr>
        </a:solidFill>
        <a:ln>
          <a:solidFill>
            <a:schemeClr val="tx1"/>
          </a:solidFill>
        </a:ln>
      </c:spPr>
    </c:plotArea>
    <c:plotVisOnly val="1"/>
  </c:chart>
  <c:spPr>
    <a:ln>
      <a:noFill/>
    </a:ln>
  </c:spPr>
  <c:printSettings>
    <c:headerFooter/>
    <c:pageMargins b="0.75000000000000433" l="0.70000000000000062" r="0.70000000000000062" t="0.75000000000000433" header="0.30000000000000032" footer="0.30000000000000032"/>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6391525847683822E-2"/>
          <c:y val="5.2648177488117315E-2"/>
          <c:w val="0.94764551086680227"/>
          <c:h val="0.84362383234790128"/>
        </c:manualLayout>
      </c:layout>
      <c:lineChart>
        <c:grouping val="standard"/>
        <c:ser>
          <c:idx val="0"/>
          <c:order val="0"/>
          <c:tx>
            <c:strRef>
              <c:f>'GJNH Bed Occupancy &amp; Wait List'!$E$4</c:f>
              <c:strCache>
                <c:ptCount val="1"/>
                <c:pt idx="0">
                  <c:v>Actual </c:v>
                </c:pt>
              </c:strCache>
            </c:strRef>
          </c:tx>
          <c:spPr>
            <a:ln>
              <a:solidFill>
                <a:sysClr val="windowText" lastClr="000000"/>
              </a:solidFill>
            </a:ln>
          </c:spPr>
          <c:marker>
            <c:symbol val="diamond"/>
            <c:size val="5"/>
          </c:marker>
          <c:dLbls>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List'!$R$64:$AK$64</c:f>
              <c:numCache>
                <c:formatCode>0.0%</c:formatCode>
                <c:ptCount val="20"/>
                <c:pt idx="0">
                  <c:v>0.69099999999999995</c:v>
                </c:pt>
                <c:pt idx="1">
                  <c:v>0.81399999999999995</c:v>
                </c:pt>
                <c:pt idx="2">
                  <c:v>0.60699999999999998</c:v>
                </c:pt>
                <c:pt idx="3">
                  <c:v>0.52600000000000002</c:v>
                </c:pt>
                <c:pt idx="4">
                  <c:v>0.78700000000000003</c:v>
                </c:pt>
                <c:pt idx="5">
                  <c:v>0.85399999999999998</c:v>
                </c:pt>
                <c:pt idx="6">
                  <c:v>0.80300000000000005</c:v>
                </c:pt>
                <c:pt idx="7">
                  <c:v>0.58099999999999996</c:v>
                </c:pt>
                <c:pt idx="8">
                  <c:v>0.57199999999999995</c:v>
                </c:pt>
                <c:pt idx="9">
                  <c:v>0.69699999999999995</c:v>
                </c:pt>
                <c:pt idx="10">
                  <c:v>0.55000000000000004</c:v>
                </c:pt>
                <c:pt idx="11">
                  <c:v>0.73699999999999999</c:v>
                </c:pt>
                <c:pt idx="12">
                  <c:v>0.79400000000000004</c:v>
                </c:pt>
                <c:pt idx="13">
                  <c:v>0.72</c:v>
                </c:pt>
              </c:numCache>
            </c:numRef>
          </c:val>
        </c:ser>
        <c:ser>
          <c:idx val="1"/>
          <c:order val="1"/>
          <c:tx>
            <c:strRef>
              <c:f>'GJNH Bed Occupancy &amp; Wait List'!$E$5</c:f>
              <c:strCache>
                <c:ptCount val="1"/>
                <c:pt idx="0">
                  <c:v>Red Threshold</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List'!$R$65:$AO$65</c:f>
              <c:numCache>
                <c:formatCode>0.0%</c:formatCode>
                <c:ptCount val="24"/>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numCache>
            </c:numRef>
          </c:val>
        </c:ser>
        <c:ser>
          <c:idx val="2"/>
          <c:order val="2"/>
          <c:tx>
            <c:strRef>
              <c:f>'GJNH Bed Occupancy &amp; Wait List'!$E$7</c:f>
              <c:strCache>
                <c:ptCount val="1"/>
                <c:pt idx="0">
                  <c:v>Blue Threshold</c:v>
                </c:pt>
              </c:strCache>
            </c:strRef>
          </c:tx>
          <c:spPr>
            <a:ln>
              <a:solidFill>
                <a:srgbClr val="0070C0"/>
              </a:solidFill>
            </a:ln>
          </c:spPr>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List'!$R$67:$AO$67</c:f>
              <c:numCache>
                <c:formatCode>0.0%</c:formatCode>
                <c:ptCount val="24"/>
                <c:pt idx="0">
                  <c:v>0.65</c:v>
                </c:pt>
                <c:pt idx="1">
                  <c:v>0.65</c:v>
                </c:pt>
                <c:pt idx="2">
                  <c:v>0.65</c:v>
                </c:pt>
                <c:pt idx="3">
                  <c:v>0.65</c:v>
                </c:pt>
                <c:pt idx="4">
                  <c:v>0.65</c:v>
                </c:pt>
                <c:pt idx="5">
                  <c:v>0.65</c:v>
                </c:pt>
                <c:pt idx="6">
                  <c:v>0.65</c:v>
                </c:pt>
                <c:pt idx="7">
                  <c:v>0.65</c:v>
                </c:pt>
                <c:pt idx="8">
                  <c:v>0.65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0.65</c:v>
                </c:pt>
                <c:pt idx="23">
                  <c:v>0.65</c:v>
                </c:pt>
              </c:numCache>
            </c:numRef>
          </c:val>
        </c:ser>
        <c:ser>
          <c:idx val="3"/>
          <c:order val="3"/>
          <c:tx>
            <c:strRef>
              <c:f>'GJNH Bed Occupancy &amp; Wait List'!$E$66</c:f>
              <c:strCache>
                <c:ptCount val="1"/>
                <c:pt idx="0">
                  <c:v>Green Threshold</c:v>
                </c:pt>
              </c:strCache>
            </c:strRef>
          </c:tx>
          <c:spPr>
            <a:ln>
              <a:solidFill>
                <a:srgbClr val="00B050"/>
              </a:solidFill>
            </a:ln>
          </c:spPr>
          <c:marker>
            <c:symbol val="none"/>
          </c:marker>
          <c:val>
            <c:numRef>
              <c:f>'GJNH Bed Occupancy &amp; Wait List'!$R$66:$AO$66</c:f>
              <c:numCache>
                <c:formatCode>0.0%</c:formatCode>
                <c:ptCount val="24"/>
                <c:pt idx="0">
                  <c:v>0.72</c:v>
                </c:pt>
                <c:pt idx="1">
                  <c:v>0.72</c:v>
                </c:pt>
                <c:pt idx="2">
                  <c:v>0.72</c:v>
                </c:pt>
                <c:pt idx="3">
                  <c:v>0.72</c:v>
                </c:pt>
                <c:pt idx="4">
                  <c:v>0.72</c:v>
                </c:pt>
                <c:pt idx="5">
                  <c:v>0.72</c:v>
                </c:pt>
                <c:pt idx="6">
                  <c:v>0.72</c:v>
                </c:pt>
                <c:pt idx="7">
                  <c:v>0.72</c:v>
                </c:pt>
                <c:pt idx="8">
                  <c:v>0.72</c:v>
                </c:pt>
                <c:pt idx="9">
                  <c:v>0.72</c:v>
                </c:pt>
                <c:pt idx="10">
                  <c:v>0.72</c:v>
                </c:pt>
                <c:pt idx="11">
                  <c:v>0.72</c:v>
                </c:pt>
                <c:pt idx="12">
                  <c:v>0.72</c:v>
                </c:pt>
                <c:pt idx="13">
                  <c:v>0.72</c:v>
                </c:pt>
                <c:pt idx="14">
                  <c:v>0.72</c:v>
                </c:pt>
                <c:pt idx="15">
                  <c:v>0.72</c:v>
                </c:pt>
                <c:pt idx="16">
                  <c:v>0.72</c:v>
                </c:pt>
                <c:pt idx="17">
                  <c:v>0.72</c:v>
                </c:pt>
                <c:pt idx="18">
                  <c:v>0.72</c:v>
                </c:pt>
                <c:pt idx="19">
                  <c:v>0.72</c:v>
                </c:pt>
                <c:pt idx="20">
                  <c:v>0.72</c:v>
                </c:pt>
                <c:pt idx="21">
                  <c:v>0.72</c:v>
                </c:pt>
                <c:pt idx="22">
                  <c:v>0.72</c:v>
                </c:pt>
                <c:pt idx="23">
                  <c:v>0.72</c:v>
                </c:pt>
              </c:numCache>
            </c:numRef>
          </c:val>
        </c:ser>
        <c:marker val="1"/>
        <c:axId val="117926144"/>
        <c:axId val="117940224"/>
      </c:lineChart>
      <c:dateAx>
        <c:axId val="117926144"/>
        <c:scaling>
          <c:orientation val="minMax"/>
        </c:scaling>
        <c:axPos val="b"/>
        <c:numFmt formatCode="mmm\-yy" sourceLinked="1"/>
        <c:tickLblPos val="nextTo"/>
        <c:txPr>
          <a:bodyPr/>
          <a:lstStyle/>
          <a:p>
            <a:pPr>
              <a:defRPr sz="800"/>
            </a:pPr>
            <a:endParaRPr lang="en-US"/>
          </a:p>
        </c:txPr>
        <c:crossAx val="117940224"/>
        <c:crosses val="autoZero"/>
        <c:auto val="1"/>
        <c:lblOffset val="100"/>
      </c:dateAx>
      <c:valAx>
        <c:axId val="117940224"/>
        <c:scaling>
          <c:orientation val="minMax"/>
          <c:max val="1"/>
          <c:min val="0.4"/>
        </c:scaling>
        <c:axPos val="l"/>
        <c:numFmt formatCode="0%" sourceLinked="0"/>
        <c:tickLblPos val="nextTo"/>
        <c:crossAx val="117926144"/>
        <c:crosses val="autoZero"/>
        <c:crossBetween val="between"/>
      </c:valAx>
      <c:spPr>
        <a:solidFill>
          <a:schemeClr val="bg2">
            <a:lumMod val="90000"/>
          </a:schemeClr>
        </a:solidFill>
        <a:ln>
          <a:solidFill>
            <a:schemeClr val="tx1"/>
          </a:solidFill>
        </a:ln>
      </c:spPr>
    </c:plotArea>
    <c:plotVisOnly val="1"/>
  </c:chart>
  <c:spPr>
    <a:ln>
      <a:noFill/>
    </a:ln>
  </c:spPr>
  <c:printSettings>
    <c:headerFooter/>
    <c:pageMargins b="0.75000000000000455" l="0.70000000000000062" r="0.70000000000000062" t="0.75000000000000455" header="0.30000000000000032" footer="0.30000000000000032"/>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6448901076340782E-2"/>
          <c:y val="3.3964230659456265E-2"/>
          <c:w val="0.94861542373936469"/>
          <c:h val="0.86019883172871925"/>
        </c:manualLayout>
      </c:layout>
      <c:lineChart>
        <c:grouping val="standard"/>
        <c:ser>
          <c:idx val="0"/>
          <c:order val="0"/>
          <c:tx>
            <c:strRef>
              <c:f>'GJNH Bed Occupancy &amp; Wait List'!$E$4</c:f>
              <c:strCache>
                <c:ptCount val="1"/>
                <c:pt idx="0">
                  <c:v>Actual </c:v>
                </c:pt>
              </c:strCache>
            </c:strRef>
          </c:tx>
          <c:spPr>
            <a:ln>
              <a:solidFill>
                <a:sysClr val="windowText" lastClr="000000"/>
              </a:solidFill>
            </a:ln>
          </c:spPr>
          <c:dLbls>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List'!$R$69:$AK$69</c:f>
              <c:numCache>
                <c:formatCode>0.0%</c:formatCode>
                <c:ptCount val="20"/>
                <c:pt idx="0">
                  <c:v>0.71099999999999997</c:v>
                </c:pt>
                <c:pt idx="1">
                  <c:v>0.83299999999999996</c:v>
                </c:pt>
                <c:pt idx="2">
                  <c:v>0.83399999999999996</c:v>
                </c:pt>
                <c:pt idx="3">
                  <c:v>0.76800000000000002</c:v>
                </c:pt>
                <c:pt idx="4">
                  <c:v>0.81299999999999994</c:v>
                </c:pt>
                <c:pt idx="5">
                  <c:v>0.74</c:v>
                </c:pt>
                <c:pt idx="6">
                  <c:v>0.72799999999999998</c:v>
                </c:pt>
                <c:pt idx="7">
                  <c:v>0.84699999999999998</c:v>
                </c:pt>
                <c:pt idx="8">
                  <c:v>0.78600000000000003</c:v>
                </c:pt>
                <c:pt idx="9">
                  <c:v>0.747</c:v>
                </c:pt>
                <c:pt idx="10">
                  <c:v>0.82</c:v>
                </c:pt>
                <c:pt idx="11">
                  <c:v>0.74299999999999999</c:v>
                </c:pt>
                <c:pt idx="12">
                  <c:v>0.74</c:v>
                </c:pt>
                <c:pt idx="13">
                  <c:v>0.85</c:v>
                </c:pt>
              </c:numCache>
            </c:numRef>
          </c:val>
        </c:ser>
        <c:ser>
          <c:idx val="1"/>
          <c:order val="1"/>
          <c:tx>
            <c:strRef>
              <c:f>'GJNH Bed Occupancy &amp; Wait List'!$E$5</c:f>
              <c:strCache>
                <c:ptCount val="1"/>
                <c:pt idx="0">
                  <c:v>Red Threshold</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List'!$R$70:$AO$70</c:f>
              <c:numCache>
                <c:formatCode>0.0%</c:formatCode>
                <c:ptCount val="24"/>
                <c:pt idx="0">
                  <c:v>0.876</c:v>
                </c:pt>
                <c:pt idx="1">
                  <c:v>0.876</c:v>
                </c:pt>
                <c:pt idx="2">
                  <c:v>0.876</c:v>
                </c:pt>
                <c:pt idx="3">
                  <c:v>0.876</c:v>
                </c:pt>
                <c:pt idx="4">
                  <c:v>0.876</c:v>
                </c:pt>
                <c:pt idx="5">
                  <c:v>0.876</c:v>
                </c:pt>
                <c:pt idx="6">
                  <c:v>0.876</c:v>
                </c:pt>
                <c:pt idx="7">
                  <c:v>0.876</c:v>
                </c:pt>
                <c:pt idx="8">
                  <c:v>0.876</c:v>
                </c:pt>
                <c:pt idx="9">
                  <c:v>0.876</c:v>
                </c:pt>
                <c:pt idx="10">
                  <c:v>0.876</c:v>
                </c:pt>
                <c:pt idx="11">
                  <c:v>0.876</c:v>
                </c:pt>
                <c:pt idx="12">
                  <c:v>0.876</c:v>
                </c:pt>
                <c:pt idx="13">
                  <c:v>0.876</c:v>
                </c:pt>
                <c:pt idx="14">
                  <c:v>0.876</c:v>
                </c:pt>
                <c:pt idx="15">
                  <c:v>0.876</c:v>
                </c:pt>
                <c:pt idx="16">
                  <c:v>0.876</c:v>
                </c:pt>
                <c:pt idx="17">
                  <c:v>0.876</c:v>
                </c:pt>
                <c:pt idx="18">
                  <c:v>0.876</c:v>
                </c:pt>
                <c:pt idx="19">
                  <c:v>0.876</c:v>
                </c:pt>
                <c:pt idx="20">
                  <c:v>0.876</c:v>
                </c:pt>
                <c:pt idx="21">
                  <c:v>0.876</c:v>
                </c:pt>
                <c:pt idx="22">
                  <c:v>0.876</c:v>
                </c:pt>
                <c:pt idx="23">
                  <c:v>0.876</c:v>
                </c:pt>
              </c:numCache>
            </c:numRef>
          </c:val>
        </c:ser>
        <c:ser>
          <c:idx val="2"/>
          <c:order val="2"/>
          <c:tx>
            <c:strRef>
              <c:f>'GJNH Bed Occupancy &amp; Wait List'!$E$7</c:f>
              <c:strCache>
                <c:ptCount val="1"/>
                <c:pt idx="0">
                  <c:v>Blue Threshold</c:v>
                </c:pt>
              </c:strCache>
            </c:strRef>
          </c:tx>
          <c:spPr>
            <a:ln>
              <a:solidFill>
                <a:srgbClr val="0070C0"/>
              </a:solidFill>
            </a:ln>
          </c:spPr>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List'!$R$72:$AO$72</c:f>
              <c:numCache>
                <c:formatCode>0.0%</c:formatCode>
                <c:ptCount val="24"/>
                <c:pt idx="0">
                  <c:v>0.625</c:v>
                </c:pt>
                <c:pt idx="1">
                  <c:v>0.625</c:v>
                </c:pt>
                <c:pt idx="2">
                  <c:v>0.625</c:v>
                </c:pt>
                <c:pt idx="3">
                  <c:v>0.625</c:v>
                </c:pt>
                <c:pt idx="4">
                  <c:v>0.625</c:v>
                </c:pt>
                <c:pt idx="5">
                  <c:v>0.625</c:v>
                </c:pt>
                <c:pt idx="6">
                  <c:v>0.625</c:v>
                </c:pt>
                <c:pt idx="7">
                  <c:v>0.625</c:v>
                </c:pt>
                <c:pt idx="8">
                  <c:v>0.625</c:v>
                </c:pt>
                <c:pt idx="9">
                  <c:v>0.625</c:v>
                </c:pt>
                <c:pt idx="10">
                  <c:v>0.625</c:v>
                </c:pt>
                <c:pt idx="11">
                  <c:v>0.625</c:v>
                </c:pt>
                <c:pt idx="12">
                  <c:v>0.625</c:v>
                </c:pt>
                <c:pt idx="13">
                  <c:v>0.625</c:v>
                </c:pt>
                <c:pt idx="14">
                  <c:v>0.625</c:v>
                </c:pt>
                <c:pt idx="15">
                  <c:v>0.625</c:v>
                </c:pt>
                <c:pt idx="16">
                  <c:v>0.625</c:v>
                </c:pt>
                <c:pt idx="17">
                  <c:v>0.625</c:v>
                </c:pt>
                <c:pt idx="18">
                  <c:v>0.625</c:v>
                </c:pt>
                <c:pt idx="19">
                  <c:v>0.625</c:v>
                </c:pt>
                <c:pt idx="20">
                  <c:v>0.625</c:v>
                </c:pt>
                <c:pt idx="21">
                  <c:v>0.625</c:v>
                </c:pt>
                <c:pt idx="22">
                  <c:v>0.625</c:v>
                </c:pt>
                <c:pt idx="23">
                  <c:v>0.625</c:v>
                </c:pt>
              </c:numCache>
            </c:numRef>
          </c:val>
        </c:ser>
        <c:ser>
          <c:idx val="3"/>
          <c:order val="3"/>
          <c:tx>
            <c:strRef>
              <c:f>'GJNH Bed Occupancy &amp; Wait List'!$E$71</c:f>
              <c:strCache>
                <c:ptCount val="1"/>
                <c:pt idx="0">
                  <c:v>Green Threshold</c:v>
                </c:pt>
              </c:strCache>
            </c:strRef>
          </c:tx>
          <c:spPr>
            <a:ln>
              <a:solidFill>
                <a:srgbClr val="00B050"/>
              </a:solidFill>
            </a:ln>
          </c:spPr>
          <c:marker>
            <c:symbol val="none"/>
          </c:marker>
          <c:val>
            <c:numRef>
              <c:f>'GJNH Bed Occupancy &amp; Wait List'!$R$71:$AO$71</c:f>
              <c:numCache>
                <c:formatCode>0.0%</c:formatCode>
                <c:ptCount val="24"/>
                <c:pt idx="0">
                  <c:v>0.751</c:v>
                </c:pt>
                <c:pt idx="1">
                  <c:v>0.751</c:v>
                </c:pt>
                <c:pt idx="2">
                  <c:v>0.751</c:v>
                </c:pt>
                <c:pt idx="3">
                  <c:v>0.751</c:v>
                </c:pt>
                <c:pt idx="4">
                  <c:v>0.751</c:v>
                </c:pt>
                <c:pt idx="5">
                  <c:v>0.751</c:v>
                </c:pt>
                <c:pt idx="6">
                  <c:v>0.751</c:v>
                </c:pt>
                <c:pt idx="7">
                  <c:v>0.751</c:v>
                </c:pt>
                <c:pt idx="8">
                  <c:v>0.751</c:v>
                </c:pt>
                <c:pt idx="9">
                  <c:v>0.751</c:v>
                </c:pt>
                <c:pt idx="10">
                  <c:v>0.751</c:v>
                </c:pt>
                <c:pt idx="11">
                  <c:v>0.751</c:v>
                </c:pt>
                <c:pt idx="12">
                  <c:v>0.751</c:v>
                </c:pt>
                <c:pt idx="13">
                  <c:v>0.751</c:v>
                </c:pt>
                <c:pt idx="14">
                  <c:v>0.751</c:v>
                </c:pt>
                <c:pt idx="15">
                  <c:v>0.751</c:v>
                </c:pt>
                <c:pt idx="16">
                  <c:v>0.751</c:v>
                </c:pt>
                <c:pt idx="17">
                  <c:v>0.751</c:v>
                </c:pt>
                <c:pt idx="18">
                  <c:v>0.751</c:v>
                </c:pt>
                <c:pt idx="19">
                  <c:v>0.751</c:v>
                </c:pt>
                <c:pt idx="20">
                  <c:v>0.751</c:v>
                </c:pt>
                <c:pt idx="21">
                  <c:v>0.751</c:v>
                </c:pt>
                <c:pt idx="22">
                  <c:v>0.751</c:v>
                </c:pt>
                <c:pt idx="23">
                  <c:v>0.751</c:v>
                </c:pt>
              </c:numCache>
            </c:numRef>
          </c:val>
        </c:ser>
        <c:marker val="1"/>
        <c:axId val="119089792"/>
        <c:axId val="119099776"/>
      </c:lineChart>
      <c:dateAx>
        <c:axId val="119089792"/>
        <c:scaling>
          <c:orientation val="minMax"/>
        </c:scaling>
        <c:axPos val="b"/>
        <c:numFmt formatCode="mmm\-yy" sourceLinked="1"/>
        <c:tickLblPos val="nextTo"/>
        <c:txPr>
          <a:bodyPr/>
          <a:lstStyle/>
          <a:p>
            <a:pPr>
              <a:defRPr sz="800"/>
            </a:pPr>
            <a:endParaRPr lang="en-US"/>
          </a:p>
        </c:txPr>
        <c:crossAx val="119099776"/>
        <c:crosses val="autoZero"/>
        <c:auto val="1"/>
        <c:lblOffset val="100"/>
      </c:dateAx>
      <c:valAx>
        <c:axId val="119099776"/>
        <c:scaling>
          <c:orientation val="minMax"/>
          <c:max val="1"/>
          <c:min val="0.4"/>
        </c:scaling>
        <c:axPos val="l"/>
        <c:numFmt formatCode="0%" sourceLinked="0"/>
        <c:tickLblPos val="nextTo"/>
        <c:crossAx val="119089792"/>
        <c:crosses val="autoZero"/>
        <c:crossBetween val="between"/>
      </c:valAx>
      <c:spPr>
        <a:solidFill>
          <a:schemeClr val="bg2">
            <a:lumMod val="90000"/>
          </a:schemeClr>
        </a:solidFill>
        <a:ln>
          <a:solidFill>
            <a:schemeClr val="tx1"/>
          </a:solidFill>
        </a:ln>
      </c:spPr>
    </c:plotArea>
    <c:plotVisOnly val="1"/>
  </c:chart>
  <c:spPr>
    <a:ln>
      <a:noFill/>
    </a:ln>
  </c:spPr>
  <c:printSettings>
    <c:headerFooter/>
    <c:pageMargins b="0.75000000000000477" l="0.70000000000000062" r="0.70000000000000062" t="0.75000000000000477" header="0.30000000000000032" footer="0.30000000000000032"/>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5.4316090483909799E-2"/>
          <c:y val="4.8557341205517274E-2"/>
          <c:w val="0.93959930273980363"/>
          <c:h val="0.84856067632248533"/>
        </c:manualLayout>
      </c:layout>
      <c:lineChart>
        <c:grouping val="standard"/>
        <c:ser>
          <c:idx val="0"/>
          <c:order val="0"/>
          <c:tx>
            <c:strRef>
              <c:f>'GJNH Bed Occupancy &amp; Wait List'!$E$4</c:f>
              <c:strCache>
                <c:ptCount val="1"/>
                <c:pt idx="0">
                  <c:v>Actual </c:v>
                </c:pt>
              </c:strCache>
            </c:strRef>
          </c:tx>
          <c:spPr>
            <a:ln>
              <a:solidFill>
                <a:sysClr val="windowText" lastClr="000000"/>
              </a:solidFill>
            </a:ln>
          </c:spPr>
          <c:dLbls>
            <c:txPr>
              <a:bodyPr/>
              <a:lstStyle/>
              <a:p>
                <a:pPr>
                  <a:defRPr sz="1000"/>
                </a:pPr>
                <a:endParaRPr lang="en-US"/>
              </a:p>
            </c:txPr>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List'!$R$74:$AK$74</c:f>
              <c:numCache>
                <c:formatCode>0.0%</c:formatCode>
                <c:ptCount val="20"/>
                <c:pt idx="0">
                  <c:v>0.79600000000000004</c:v>
                </c:pt>
                <c:pt idx="1">
                  <c:v>0.745</c:v>
                </c:pt>
                <c:pt idx="2">
                  <c:v>0.71199999999999997</c:v>
                </c:pt>
                <c:pt idx="3">
                  <c:v>0.78600000000000003</c:v>
                </c:pt>
                <c:pt idx="4">
                  <c:v>0.71899999999999997</c:v>
                </c:pt>
                <c:pt idx="5">
                  <c:v>0.88800000000000001</c:v>
                </c:pt>
                <c:pt idx="6">
                  <c:v>0.7</c:v>
                </c:pt>
                <c:pt idx="7">
                  <c:v>0.92200000000000004</c:v>
                </c:pt>
                <c:pt idx="8">
                  <c:v>0.63800000000000001</c:v>
                </c:pt>
                <c:pt idx="9">
                  <c:v>0.83099999999999996</c:v>
                </c:pt>
                <c:pt idx="10">
                  <c:v>0.78500000000000003</c:v>
                </c:pt>
                <c:pt idx="11">
                  <c:v>0.84899999999999998</c:v>
                </c:pt>
                <c:pt idx="12">
                  <c:v>0.78800000000000003</c:v>
                </c:pt>
                <c:pt idx="13">
                  <c:v>0.86</c:v>
                </c:pt>
              </c:numCache>
            </c:numRef>
          </c:val>
        </c:ser>
        <c:ser>
          <c:idx val="1"/>
          <c:order val="1"/>
          <c:tx>
            <c:strRef>
              <c:f>'GJNH Bed Occupancy &amp; Wait List'!$E$5</c:f>
              <c:strCache>
                <c:ptCount val="1"/>
                <c:pt idx="0">
                  <c:v>Red Threshold</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List'!$R$75:$AO$75</c:f>
              <c:numCache>
                <c:formatCode>0.0%</c:formatCode>
                <c:ptCount val="24"/>
                <c:pt idx="0">
                  <c:v>0.876</c:v>
                </c:pt>
                <c:pt idx="1">
                  <c:v>0.876</c:v>
                </c:pt>
                <c:pt idx="2">
                  <c:v>0.876</c:v>
                </c:pt>
                <c:pt idx="3">
                  <c:v>0.876</c:v>
                </c:pt>
                <c:pt idx="4">
                  <c:v>0.876</c:v>
                </c:pt>
                <c:pt idx="5">
                  <c:v>0.876</c:v>
                </c:pt>
                <c:pt idx="6">
                  <c:v>0.876</c:v>
                </c:pt>
                <c:pt idx="7">
                  <c:v>0.876</c:v>
                </c:pt>
                <c:pt idx="8">
                  <c:v>0.876</c:v>
                </c:pt>
                <c:pt idx="9">
                  <c:v>0.876</c:v>
                </c:pt>
                <c:pt idx="10">
                  <c:v>0.876</c:v>
                </c:pt>
                <c:pt idx="11">
                  <c:v>0.876</c:v>
                </c:pt>
                <c:pt idx="12">
                  <c:v>0.876</c:v>
                </c:pt>
                <c:pt idx="13">
                  <c:v>0.876</c:v>
                </c:pt>
                <c:pt idx="14">
                  <c:v>0.876</c:v>
                </c:pt>
                <c:pt idx="15">
                  <c:v>0.876</c:v>
                </c:pt>
                <c:pt idx="16">
                  <c:v>0.876</c:v>
                </c:pt>
                <c:pt idx="17">
                  <c:v>0.876</c:v>
                </c:pt>
                <c:pt idx="18">
                  <c:v>0.876</c:v>
                </c:pt>
                <c:pt idx="19">
                  <c:v>0.876</c:v>
                </c:pt>
                <c:pt idx="20">
                  <c:v>0.876</c:v>
                </c:pt>
                <c:pt idx="21">
                  <c:v>0.876</c:v>
                </c:pt>
                <c:pt idx="22">
                  <c:v>0.876</c:v>
                </c:pt>
                <c:pt idx="23">
                  <c:v>0.876</c:v>
                </c:pt>
              </c:numCache>
            </c:numRef>
          </c:val>
        </c:ser>
        <c:ser>
          <c:idx val="2"/>
          <c:order val="2"/>
          <c:tx>
            <c:strRef>
              <c:f>'GJNH Bed Occupancy &amp; Wait List'!$E$7</c:f>
              <c:strCache>
                <c:ptCount val="1"/>
                <c:pt idx="0">
                  <c:v>Blue Threshold</c:v>
                </c:pt>
              </c:strCache>
            </c:strRef>
          </c:tx>
          <c:spPr>
            <a:ln>
              <a:solidFill>
                <a:srgbClr val="0070C0"/>
              </a:solidFill>
            </a:ln>
          </c:spPr>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List'!$R$76:$AO$76</c:f>
              <c:numCache>
                <c:formatCode>0.0%</c:formatCode>
                <c:ptCount val="24"/>
                <c:pt idx="0">
                  <c:v>0.625</c:v>
                </c:pt>
                <c:pt idx="1">
                  <c:v>0.625</c:v>
                </c:pt>
                <c:pt idx="2">
                  <c:v>0.625</c:v>
                </c:pt>
                <c:pt idx="3">
                  <c:v>0.625</c:v>
                </c:pt>
                <c:pt idx="4">
                  <c:v>0.625</c:v>
                </c:pt>
                <c:pt idx="5">
                  <c:v>0.625</c:v>
                </c:pt>
                <c:pt idx="6">
                  <c:v>0.625</c:v>
                </c:pt>
                <c:pt idx="7">
                  <c:v>0.625</c:v>
                </c:pt>
                <c:pt idx="8">
                  <c:v>0.625</c:v>
                </c:pt>
                <c:pt idx="9">
                  <c:v>0.625</c:v>
                </c:pt>
                <c:pt idx="10">
                  <c:v>0.625</c:v>
                </c:pt>
                <c:pt idx="11">
                  <c:v>0.625</c:v>
                </c:pt>
                <c:pt idx="12">
                  <c:v>0.625</c:v>
                </c:pt>
                <c:pt idx="13">
                  <c:v>0.625</c:v>
                </c:pt>
                <c:pt idx="14">
                  <c:v>0.625</c:v>
                </c:pt>
                <c:pt idx="15">
                  <c:v>0.625</c:v>
                </c:pt>
                <c:pt idx="16">
                  <c:v>0.625</c:v>
                </c:pt>
                <c:pt idx="17">
                  <c:v>0.625</c:v>
                </c:pt>
                <c:pt idx="18">
                  <c:v>0.625</c:v>
                </c:pt>
                <c:pt idx="19">
                  <c:v>0.625</c:v>
                </c:pt>
                <c:pt idx="20">
                  <c:v>0.625</c:v>
                </c:pt>
                <c:pt idx="21">
                  <c:v>0.625</c:v>
                </c:pt>
                <c:pt idx="22">
                  <c:v>0.625</c:v>
                </c:pt>
                <c:pt idx="23">
                  <c:v>0.625</c:v>
                </c:pt>
              </c:numCache>
            </c:numRef>
          </c:val>
        </c:ser>
        <c:ser>
          <c:idx val="3"/>
          <c:order val="3"/>
          <c:tx>
            <c:strRef>
              <c:f>'GJNH Bed Occupancy &amp; Wait List'!$E$71</c:f>
              <c:strCache>
                <c:ptCount val="1"/>
                <c:pt idx="0">
                  <c:v>Green Threshold</c:v>
                </c:pt>
              </c:strCache>
            </c:strRef>
          </c:tx>
          <c:spPr>
            <a:ln>
              <a:solidFill>
                <a:srgbClr val="00B050"/>
              </a:solidFill>
            </a:ln>
          </c:spPr>
          <c:marker>
            <c:symbol val="none"/>
          </c:marker>
          <c:val>
            <c:numRef>
              <c:f>'GJNH Bed Occupancy &amp; Wait List'!$R$71:$AO$71</c:f>
              <c:numCache>
                <c:formatCode>0.0%</c:formatCode>
                <c:ptCount val="24"/>
                <c:pt idx="0">
                  <c:v>0.751</c:v>
                </c:pt>
                <c:pt idx="1">
                  <c:v>0.751</c:v>
                </c:pt>
                <c:pt idx="2">
                  <c:v>0.751</c:v>
                </c:pt>
                <c:pt idx="3">
                  <c:v>0.751</c:v>
                </c:pt>
                <c:pt idx="4">
                  <c:v>0.751</c:v>
                </c:pt>
                <c:pt idx="5">
                  <c:v>0.751</c:v>
                </c:pt>
                <c:pt idx="6">
                  <c:v>0.751</c:v>
                </c:pt>
                <c:pt idx="7">
                  <c:v>0.751</c:v>
                </c:pt>
                <c:pt idx="8">
                  <c:v>0.751</c:v>
                </c:pt>
                <c:pt idx="9">
                  <c:v>0.751</c:v>
                </c:pt>
                <c:pt idx="10">
                  <c:v>0.751</c:v>
                </c:pt>
                <c:pt idx="11">
                  <c:v>0.751</c:v>
                </c:pt>
                <c:pt idx="12">
                  <c:v>0.751</c:v>
                </c:pt>
                <c:pt idx="13">
                  <c:v>0.751</c:v>
                </c:pt>
                <c:pt idx="14">
                  <c:v>0.751</c:v>
                </c:pt>
                <c:pt idx="15">
                  <c:v>0.751</c:v>
                </c:pt>
                <c:pt idx="16">
                  <c:v>0.751</c:v>
                </c:pt>
                <c:pt idx="17">
                  <c:v>0.751</c:v>
                </c:pt>
                <c:pt idx="18">
                  <c:v>0.751</c:v>
                </c:pt>
                <c:pt idx="19">
                  <c:v>0.751</c:v>
                </c:pt>
                <c:pt idx="20">
                  <c:v>0.751</c:v>
                </c:pt>
                <c:pt idx="21">
                  <c:v>0.751</c:v>
                </c:pt>
                <c:pt idx="22">
                  <c:v>0.751</c:v>
                </c:pt>
                <c:pt idx="23">
                  <c:v>0.751</c:v>
                </c:pt>
              </c:numCache>
            </c:numRef>
          </c:val>
        </c:ser>
        <c:marker val="1"/>
        <c:axId val="119015296"/>
        <c:axId val="119016832"/>
      </c:lineChart>
      <c:dateAx>
        <c:axId val="119015296"/>
        <c:scaling>
          <c:orientation val="minMax"/>
        </c:scaling>
        <c:axPos val="b"/>
        <c:numFmt formatCode="mmm\-yy" sourceLinked="1"/>
        <c:tickLblPos val="nextTo"/>
        <c:txPr>
          <a:bodyPr/>
          <a:lstStyle/>
          <a:p>
            <a:pPr>
              <a:defRPr sz="800"/>
            </a:pPr>
            <a:endParaRPr lang="en-US"/>
          </a:p>
        </c:txPr>
        <c:crossAx val="119016832"/>
        <c:crosses val="autoZero"/>
        <c:auto val="1"/>
        <c:lblOffset val="100"/>
      </c:dateAx>
      <c:valAx>
        <c:axId val="119016832"/>
        <c:scaling>
          <c:orientation val="minMax"/>
          <c:max val="1"/>
          <c:min val="0.4"/>
        </c:scaling>
        <c:axPos val="l"/>
        <c:numFmt formatCode="0%" sourceLinked="0"/>
        <c:tickLblPos val="nextTo"/>
        <c:crossAx val="119015296"/>
        <c:crosses val="autoZero"/>
        <c:crossBetween val="between"/>
      </c:valAx>
      <c:spPr>
        <a:solidFill>
          <a:schemeClr val="bg2">
            <a:lumMod val="90000"/>
          </a:schemeClr>
        </a:solidFill>
        <a:ln>
          <a:solidFill>
            <a:schemeClr val="tx1"/>
          </a:solidFill>
        </a:ln>
      </c:spPr>
    </c:plotArea>
    <c:plotVisOnly val="1"/>
  </c:chart>
  <c:spPr>
    <a:ln>
      <a:noFill/>
    </a:ln>
  </c:spPr>
  <c:printSettings>
    <c:headerFooter/>
    <c:pageMargins b="0.750000000000005" l="0.70000000000000062" r="0.70000000000000062" t="0.75000000000000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GJNH!$E$54</c:f>
              <c:strCache>
                <c:ptCount val="1"/>
                <c:pt idx="0">
                  <c:v>Actual</c:v>
                </c:pt>
              </c:strCache>
            </c:strRef>
          </c:tx>
          <c:marker>
            <c:symbol val="none"/>
          </c:marker>
          <c:cat>
            <c:numRef>
              <c:f>GJNH!$H$2:$AO$2</c:f>
              <c:numCache>
                <c:formatCode>mmm\-yy</c:formatCode>
                <c:ptCount val="34"/>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numCache>
            </c:numRef>
          </c:cat>
          <c:val>
            <c:numRef>
              <c:f>GJNH!$H$54:$AO$54</c:f>
              <c:numCache>
                <c:formatCode>General</c:formatCode>
                <c:ptCount val="34"/>
                <c:pt idx="0" formatCode="0.00%">
                  <c:v>5.0000000000000001E-4</c:v>
                </c:pt>
                <c:pt idx="3" formatCode="0.00%">
                  <c:v>2.2000000000000001E-3</c:v>
                </c:pt>
                <c:pt idx="6" formatCode="0.00%">
                  <c:v>0</c:v>
                </c:pt>
                <c:pt idx="9" formatCode="0.00%">
                  <c:v>0</c:v>
                </c:pt>
                <c:pt idx="12" formatCode="0.00%">
                  <c:v>0</c:v>
                </c:pt>
                <c:pt idx="15" formatCode="0.00%">
                  <c:v>0</c:v>
                </c:pt>
                <c:pt idx="18" formatCode="0.00%">
                  <c:v>0</c:v>
                </c:pt>
                <c:pt idx="21" formatCode="0.00%">
                  <c:v>5.0000000000000001E-4</c:v>
                </c:pt>
              </c:numCache>
            </c:numRef>
          </c:val>
        </c:ser>
        <c:ser>
          <c:idx val="1"/>
          <c:order val="1"/>
          <c:tx>
            <c:strRef>
              <c:f>GJNH!$E$56</c:f>
              <c:strCache>
                <c:ptCount val="1"/>
                <c:pt idx="0">
                  <c:v>Green</c:v>
                </c:pt>
              </c:strCache>
            </c:strRef>
          </c:tx>
          <c:spPr>
            <a:ln>
              <a:solidFill>
                <a:srgbClr val="00B050"/>
              </a:solidFill>
            </a:ln>
          </c:spPr>
          <c:marker>
            <c:symbol val="none"/>
          </c:marker>
          <c:cat>
            <c:numRef>
              <c:f>GJNH!$H$2:$AO$2</c:f>
              <c:numCache>
                <c:formatCode>mmm\-yy</c:formatCode>
                <c:ptCount val="34"/>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numCache>
            </c:numRef>
          </c:cat>
          <c:val>
            <c:numRef>
              <c:f>GJNH!$H$56:$AO$56</c:f>
              <c:numCache>
                <c:formatCode>General</c:formatCode>
                <c:ptCount val="34"/>
                <c:pt idx="0" formatCode="0.00%">
                  <c:v>4.0000000000000001E-3</c:v>
                </c:pt>
                <c:pt idx="3" formatCode="0.00%">
                  <c:v>4.0000000000000001E-3</c:v>
                </c:pt>
                <c:pt idx="6" formatCode="0.00%">
                  <c:v>4.0000000000000001E-3</c:v>
                </c:pt>
                <c:pt idx="9" formatCode="0.00%">
                  <c:v>4.0000000000000001E-3</c:v>
                </c:pt>
                <c:pt idx="12" formatCode="0.00%">
                  <c:v>4.0000000000000001E-3</c:v>
                </c:pt>
                <c:pt idx="15" formatCode="0.00%">
                  <c:v>4.0000000000000001E-3</c:v>
                </c:pt>
                <c:pt idx="18" formatCode="0.00%">
                  <c:v>4.0000000000000001E-3</c:v>
                </c:pt>
                <c:pt idx="21" formatCode="0.00%">
                  <c:v>4.0000000000000001E-3</c:v>
                </c:pt>
                <c:pt idx="24" formatCode="0.00%">
                  <c:v>4.0000000000000001E-3</c:v>
                </c:pt>
                <c:pt idx="27" formatCode="0.00%">
                  <c:v>4.0000000000000001E-3</c:v>
                </c:pt>
                <c:pt idx="30" formatCode="0.00%">
                  <c:v>4.0000000000000001E-3</c:v>
                </c:pt>
                <c:pt idx="33" formatCode="0.00%">
                  <c:v>4.0000000000000001E-3</c:v>
                </c:pt>
              </c:numCache>
            </c:numRef>
          </c:val>
        </c:ser>
        <c:marker val="1"/>
        <c:axId val="100460032"/>
        <c:axId val="100461568"/>
      </c:lineChart>
      <c:dateAx>
        <c:axId val="100460032"/>
        <c:scaling>
          <c:orientation val="minMax"/>
        </c:scaling>
        <c:delete val="1"/>
        <c:axPos val="b"/>
        <c:numFmt formatCode="mmm\-yy" sourceLinked="1"/>
        <c:tickLblPos val="none"/>
        <c:crossAx val="100461568"/>
        <c:crosses val="autoZero"/>
        <c:auto val="1"/>
        <c:lblOffset val="100"/>
      </c:dateAx>
      <c:valAx>
        <c:axId val="100461568"/>
        <c:scaling>
          <c:orientation val="minMax"/>
        </c:scaling>
        <c:delete val="1"/>
        <c:axPos val="l"/>
        <c:numFmt formatCode="0.00%" sourceLinked="1"/>
        <c:tickLblPos val="none"/>
        <c:crossAx val="10046003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6377195236833722E-2"/>
          <c:y val="5.4786334383843636E-2"/>
          <c:w val="0.94767116113751393"/>
          <c:h val="0.83610303353411275"/>
        </c:manualLayout>
      </c:layout>
      <c:lineChart>
        <c:grouping val="standard"/>
        <c:ser>
          <c:idx val="0"/>
          <c:order val="0"/>
          <c:tx>
            <c:strRef>
              <c:f>'GJNH Bed Occupancy &amp; Wait List'!$E$79</c:f>
              <c:strCache>
                <c:ptCount val="1"/>
                <c:pt idx="0">
                  <c:v>Actual </c:v>
                </c:pt>
              </c:strCache>
            </c:strRef>
          </c:tx>
          <c:spPr>
            <a:ln>
              <a:solidFill>
                <a:sysClr val="windowText" lastClr="000000"/>
              </a:solidFill>
            </a:ln>
          </c:spPr>
          <c:dLbls>
            <c:dLbl>
              <c:idx val="0"/>
              <c:layout>
                <c:manualLayout>
                  <c:x val="-2.9461145215028753E-2"/>
                  <c:y val="7.4074110077821553E-2"/>
                </c:manualLayout>
              </c:layout>
              <c:showVal val="1"/>
            </c:dLbl>
            <c:dLbl>
              <c:idx val="1"/>
              <c:layout>
                <c:manualLayout>
                  <c:x val="-3.866775309472515E-2"/>
                  <c:y val="2.4691370025940646E-2"/>
                </c:manualLayout>
              </c:layout>
              <c:showVal val="1"/>
            </c:dLbl>
            <c:dLbl>
              <c:idx val="2"/>
              <c:layout>
                <c:manualLayout>
                  <c:x val="-3.8667753094725102E-2"/>
                  <c:y val="0.11728400762321767"/>
                </c:manualLayout>
              </c:layout>
              <c:showVal val="1"/>
            </c:dLbl>
            <c:dLbl>
              <c:idx val="3"/>
              <c:layout>
                <c:manualLayout>
                  <c:x val="-3.3143788366907248E-2"/>
                  <c:y val="4.9382740051881292E-2"/>
                </c:manualLayout>
              </c:layout>
              <c:showVal val="1"/>
            </c:dLbl>
            <c:dLbl>
              <c:idx val="4"/>
              <c:layout>
                <c:manualLayout>
                  <c:x val="-2.7619823639089412E-2"/>
                  <c:y val="9.2592637597277025E-2"/>
                </c:manualLayout>
              </c:layout>
              <c:showVal val="1"/>
            </c:dLbl>
            <c:dLbl>
              <c:idx val="5"/>
              <c:layout>
                <c:manualLayout>
                  <c:x val="-3.4985109942846544E-2"/>
                  <c:y val="5.5555582558366172E-2"/>
                </c:manualLayout>
              </c:layout>
              <c:showVal val="1"/>
            </c:dLbl>
            <c:dLbl>
              <c:idx val="6"/>
              <c:layout>
                <c:manualLayout>
                  <c:x val="-3.3143788366907283E-2"/>
                  <c:y val="0.11728400762321767"/>
                </c:manualLayout>
              </c:layout>
              <c:showVal val="1"/>
            </c:dLbl>
            <c:dLbl>
              <c:idx val="7"/>
              <c:layout>
                <c:manualLayout>
                  <c:x val="-2.9461145215028753E-2"/>
                  <c:y val="4.9382740051881313E-2"/>
                </c:manualLayout>
              </c:layout>
              <c:showVal val="1"/>
            </c:dLbl>
            <c:dLbl>
              <c:idx val="8"/>
              <c:layout>
                <c:manualLayout>
                  <c:x val="-3.3143788366907248E-2"/>
                  <c:y val="9.8765480103762612E-2"/>
                </c:manualLayout>
              </c:layout>
              <c:showVal val="1"/>
            </c:dLbl>
            <c:dLbl>
              <c:idx val="9"/>
              <c:layout>
                <c:manualLayout>
                  <c:x val="-2.9461145215028753E-2"/>
                  <c:y val="-4.9382740051881313E-2"/>
                </c:manualLayout>
              </c:layout>
              <c:showVal val="1"/>
            </c:dLbl>
            <c:dLbl>
              <c:idx val="10"/>
              <c:layout>
                <c:manualLayout>
                  <c:x val="-3.3143788366907248E-2"/>
                  <c:y val="5.5555582558366172E-2"/>
                </c:manualLayout>
              </c:layout>
              <c:showVal val="1"/>
            </c:dLbl>
            <c:dLbl>
              <c:idx val="11"/>
              <c:layout>
                <c:manualLayout>
                  <c:x val="-4.0509219656615303E-2"/>
                  <c:y val="-4.9382740051881327E-2"/>
                </c:manualLayout>
              </c:layout>
              <c:showVal val="1"/>
            </c:dLbl>
            <c:dLbl>
              <c:idx val="12"/>
              <c:layout>
                <c:manualLayout>
                  <c:x val="-3.3143788366907179E-2"/>
                  <c:y val="7.4074110077821553E-2"/>
                </c:manualLayout>
              </c:layout>
              <c:showVal val="1"/>
            </c:dLbl>
            <c:dLbl>
              <c:idx val="13"/>
              <c:layout>
                <c:manualLayout>
                  <c:x val="-2.5778502063150081E-2"/>
                  <c:y val="-4.9382740051881313E-2"/>
                </c:manualLayout>
              </c:layout>
              <c:showVal val="1"/>
            </c:dLbl>
            <c:txPr>
              <a:bodyPr/>
              <a:lstStyle/>
              <a:p>
                <a:pPr>
                  <a:defRPr sz="1000"/>
                </a:pPr>
                <a:endParaRPr lang="en-US"/>
              </a:p>
            </c:txPr>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List'!$R$79:$AK$79</c:f>
              <c:numCache>
                <c:formatCode>0.0%</c:formatCode>
                <c:ptCount val="20"/>
                <c:pt idx="0">
                  <c:v>1</c:v>
                </c:pt>
                <c:pt idx="1">
                  <c:v>0.99299999999999999</c:v>
                </c:pt>
                <c:pt idx="2">
                  <c:v>0.98599999999999999</c:v>
                </c:pt>
                <c:pt idx="3">
                  <c:v>0.96</c:v>
                </c:pt>
                <c:pt idx="4">
                  <c:v>0.95599999999999996</c:v>
                </c:pt>
                <c:pt idx="5">
                  <c:v>0.97599999999999998</c:v>
                </c:pt>
                <c:pt idx="6">
                  <c:v>0.97</c:v>
                </c:pt>
                <c:pt idx="7">
                  <c:v>0.97399999999999998</c:v>
                </c:pt>
                <c:pt idx="8">
                  <c:v>0.96299999999999997</c:v>
                </c:pt>
                <c:pt idx="9">
                  <c:v>0.93400000000000005</c:v>
                </c:pt>
                <c:pt idx="10">
                  <c:v>0.91200000000000003</c:v>
                </c:pt>
                <c:pt idx="11">
                  <c:v>0.93100000000000005</c:v>
                </c:pt>
                <c:pt idx="12">
                  <c:v>0.93300000000000005</c:v>
                </c:pt>
                <c:pt idx="13">
                  <c:v>0.93300000000000005</c:v>
                </c:pt>
                <c:pt idx="14">
                  <c:v>0.91100000000000003</c:v>
                </c:pt>
              </c:numCache>
            </c:numRef>
          </c:val>
        </c:ser>
        <c:ser>
          <c:idx val="1"/>
          <c:order val="1"/>
          <c:tx>
            <c:strRef>
              <c:f>'GJNH Bed Occupancy &amp; Wait List'!$E$83</c:f>
              <c:strCache>
                <c:ptCount val="1"/>
                <c:pt idx="0">
                  <c:v>Target</c:v>
                </c:pt>
              </c:strCache>
            </c:strRef>
          </c:tx>
          <c:spPr>
            <a:ln>
              <a:solidFill>
                <a:srgbClr val="00B050"/>
              </a:solidFill>
            </a:ln>
          </c:spPr>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List'!$R$83:$AO$83</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marker val="1"/>
        <c:axId val="119052544"/>
        <c:axId val="119074816"/>
      </c:lineChart>
      <c:dateAx>
        <c:axId val="119052544"/>
        <c:scaling>
          <c:orientation val="minMax"/>
        </c:scaling>
        <c:axPos val="b"/>
        <c:numFmt formatCode="mmm\-yy" sourceLinked="1"/>
        <c:tickLblPos val="nextTo"/>
        <c:txPr>
          <a:bodyPr/>
          <a:lstStyle/>
          <a:p>
            <a:pPr>
              <a:defRPr sz="800"/>
            </a:pPr>
            <a:endParaRPr lang="en-US"/>
          </a:p>
        </c:txPr>
        <c:crossAx val="119074816"/>
        <c:crosses val="autoZero"/>
        <c:auto val="1"/>
        <c:lblOffset val="100"/>
      </c:dateAx>
      <c:valAx>
        <c:axId val="119074816"/>
        <c:scaling>
          <c:orientation val="minMax"/>
          <c:max val="1"/>
          <c:min val="0.4"/>
        </c:scaling>
        <c:axPos val="l"/>
        <c:numFmt formatCode="0%" sourceLinked="0"/>
        <c:tickLblPos val="nextTo"/>
        <c:crossAx val="119052544"/>
        <c:crosses val="autoZero"/>
        <c:crossBetween val="between"/>
      </c:valAx>
      <c:spPr>
        <a:solidFill>
          <a:schemeClr val="bg2">
            <a:lumMod val="90000"/>
          </a:schemeClr>
        </a:solidFill>
        <a:ln>
          <a:solidFill>
            <a:schemeClr val="tx1"/>
          </a:solidFill>
        </a:ln>
      </c:spPr>
    </c:plotArea>
    <c:plotVisOnly val="1"/>
  </c:chart>
  <c:spPr>
    <a:ln>
      <a:noFill/>
    </a:ln>
  </c:spPr>
  <c:printSettings>
    <c:headerFooter/>
    <c:pageMargins b="0.75000000000000522" l="0.70000000000000062" r="0.70000000000000062" t="0.75000000000000522" header="0.30000000000000032" footer="0.30000000000000032"/>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6656009108830498E-2"/>
          <c:y val="5.4786334383843685E-2"/>
          <c:w val="0.94773012610646101"/>
          <c:h val="0.8434241057349785"/>
        </c:manualLayout>
      </c:layout>
      <c:lineChart>
        <c:grouping val="standard"/>
        <c:ser>
          <c:idx val="1"/>
          <c:order val="0"/>
          <c:tx>
            <c:strRef>
              <c:f>'GJNH Bed Occupancy &amp; Wait List'!$E$82</c:f>
              <c:strCache>
                <c:ptCount val="1"/>
                <c:pt idx="0">
                  <c:v>Actual </c:v>
                </c:pt>
              </c:strCache>
            </c:strRef>
          </c:tx>
          <c:spPr>
            <a:ln>
              <a:solidFill>
                <a:schemeClr val="tx1"/>
              </a:solidFill>
            </a:ln>
          </c:spPr>
          <c:marker>
            <c:symbol val="diamond"/>
            <c:size val="5"/>
            <c:spPr>
              <a:solidFill>
                <a:schemeClr val="accent1"/>
              </a:solidFill>
              <a:ln>
                <a:noFill/>
              </a:ln>
            </c:spPr>
          </c:marker>
          <c:dLbls>
            <c:dLbl>
              <c:idx val="0"/>
              <c:layout>
                <c:manualLayout>
                  <c:x val="-2.9957599381977083E-2"/>
                  <c:y val="-4.1237135718340617E-2"/>
                </c:manualLayout>
              </c:layout>
              <c:showVal val="1"/>
            </c:dLbl>
            <c:dLbl>
              <c:idx val="1"/>
              <c:layout>
                <c:manualLayout>
                  <c:x val="-2.8085249420603649E-2"/>
                  <c:y val="6.1855703577510877E-2"/>
                </c:manualLayout>
              </c:layout>
              <c:showVal val="1"/>
            </c:dLbl>
            <c:dLbl>
              <c:idx val="2"/>
              <c:layout>
                <c:manualLayout>
                  <c:x val="-2.4340549497856398E-2"/>
                  <c:y val="-4.1237135718340617E-2"/>
                </c:manualLayout>
              </c:layout>
              <c:showVal val="1"/>
            </c:dLbl>
            <c:dLbl>
              <c:idx val="3"/>
              <c:layout>
                <c:manualLayout>
                  <c:x val="-3.3702299304724216E-2"/>
                  <c:y val="6.1855703577510877E-2"/>
                </c:manualLayout>
              </c:layout>
              <c:showVal val="1"/>
            </c:dLbl>
            <c:dLbl>
              <c:idx val="4"/>
              <c:layout>
                <c:manualLayout>
                  <c:x val="-3.7446999227471453E-2"/>
                  <c:y val="-4.8109991671397387E-2"/>
                </c:manualLayout>
              </c:layout>
              <c:showVal val="1"/>
            </c:dLbl>
            <c:dLbl>
              <c:idx val="5"/>
              <c:layout>
                <c:manualLayout>
                  <c:x val="-4.3064049111592007E-2"/>
                  <c:y val="6.8728559530567709E-2"/>
                </c:manualLayout>
              </c:layout>
              <c:showVal val="1"/>
            </c:dLbl>
            <c:dLbl>
              <c:idx val="6"/>
              <c:layout>
                <c:manualLayout>
                  <c:x val="-2.8085249420603649E-2"/>
                  <c:y val="-5.4982847624454156E-2"/>
                </c:manualLayout>
              </c:layout>
              <c:showVal val="1"/>
            </c:dLbl>
            <c:dLbl>
              <c:idx val="7"/>
              <c:layout>
                <c:manualLayout>
                  <c:x val="-2.6212899459230006E-2"/>
                  <c:y val="6.1855703577510877E-2"/>
                </c:manualLayout>
              </c:layout>
              <c:showVal val="1"/>
            </c:dLbl>
            <c:dLbl>
              <c:idx val="8"/>
              <c:layout>
                <c:manualLayout>
                  <c:x val="-2.8085249420603649E-2"/>
                  <c:y val="-4.1237135718340617E-2"/>
                </c:manualLayout>
              </c:layout>
              <c:showVal val="1"/>
            </c:dLbl>
            <c:dLbl>
              <c:idx val="9"/>
              <c:layout>
                <c:manualLayout>
                  <c:x val="-1.310644972961498E-2"/>
                  <c:y val="6.1855703577510877E-2"/>
                </c:manualLayout>
              </c:layout>
              <c:showVal val="1"/>
            </c:dLbl>
            <c:dLbl>
              <c:idx val="10"/>
              <c:layout>
                <c:manualLayout>
                  <c:x val="-2.9957599381977014E-2"/>
                  <c:y val="-4.8109991671397387E-2"/>
                </c:manualLayout>
              </c:layout>
              <c:showVal val="1"/>
            </c:dLbl>
            <c:dLbl>
              <c:idx val="11"/>
              <c:layout>
                <c:manualLayout>
                  <c:x val="-3.182994934335065E-2"/>
                  <c:y val="4.8109991671397387E-2"/>
                </c:manualLayout>
              </c:layout>
              <c:showVal val="1"/>
            </c:dLbl>
            <c:dLbl>
              <c:idx val="12"/>
              <c:layout>
                <c:manualLayout>
                  <c:x val="-3.5574649266097789E-2"/>
                  <c:y val="-4.1207420412112283E-2"/>
                </c:manualLayout>
              </c:layout>
              <c:showVal val="1"/>
            </c:dLbl>
            <c:dLbl>
              <c:idx val="13"/>
              <c:layout>
                <c:manualLayout>
                  <c:x val="-3.5574649266097734E-2"/>
                  <c:y val="4.8050049190396731E-2"/>
                </c:manualLayout>
              </c:layout>
              <c:showVal val="1"/>
            </c:dLbl>
            <c:dLbl>
              <c:idx val="14"/>
              <c:layout>
                <c:manualLayout>
                  <c:x val="-3.182994934335065E-2"/>
                  <c:y val="-4.1237135718340617E-2"/>
                </c:manualLayout>
              </c:layout>
              <c:showVal val="1"/>
            </c:dLbl>
            <c:txPr>
              <a:bodyPr/>
              <a:lstStyle/>
              <a:p>
                <a:pPr>
                  <a:defRPr sz="900"/>
                </a:pPr>
                <a:endParaRPr lang="en-US"/>
              </a:p>
            </c:txPr>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List'!$R$82:$AO$82</c:f>
              <c:numCache>
                <c:formatCode>0.0%</c:formatCode>
                <c:ptCount val="24"/>
                <c:pt idx="0">
                  <c:v>1</c:v>
                </c:pt>
                <c:pt idx="1">
                  <c:v>1</c:v>
                </c:pt>
                <c:pt idx="2">
                  <c:v>0.99099999999999999</c:v>
                </c:pt>
                <c:pt idx="3">
                  <c:v>1</c:v>
                </c:pt>
                <c:pt idx="4">
                  <c:v>1</c:v>
                </c:pt>
                <c:pt idx="5">
                  <c:v>1</c:v>
                </c:pt>
                <c:pt idx="6">
                  <c:v>0.995</c:v>
                </c:pt>
                <c:pt idx="7">
                  <c:v>1</c:v>
                </c:pt>
                <c:pt idx="8">
                  <c:v>1</c:v>
                </c:pt>
                <c:pt idx="9">
                  <c:v>1</c:v>
                </c:pt>
                <c:pt idx="10">
                  <c:v>1</c:v>
                </c:pt>
                <c:pt idx="11">
                  <c:v>1</c:v>
                </c:pt>
                <c:pt idx="12">
                  <c:v>1</c:v>
                </c:pt>
                <c:pt idx="13">
                  <c:v>1</c:v>
                </c:pt>
                <c:pt idx="14">
                  <c:v>1</c:v>
                </c:pt>
              </c:numCache>
            </c:numRef>
          </c:val>
        </c:ser>
        <c:ser>
          <c:idx val="0"/>
          <c:order val="1"/>
          <c:tx>
            <c:strRef>
              <c:f>'GJNH Bed Occupancy &amp; Wait List'!$E$83</c:f>
              <c:strCache>
                <c:ptCount val="1"/>
                <c:pt idx="0">
                  <c:v>Target</c:v>
                </c:pt>
              </c:strCache>
            </c:strRef>
          </c:tx>
          <c:spPr>
            <a:ln>
              <a:solidFill>
                <a:srgbClr val="00B050"/>
              </a:solidFill>
            </a:ln>
          </c:spPr>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List'!$R$83:$AO$83</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marker val="1"/>
        <c:axId val="121266560"/>
        <c:axId val="121268096"/>
      </c:lineChart>
      <c:dateAx>
        <c:axId val="121266560"/>
        <c:scaling>
          <c:orientation val="minMax"/>
        </c:scaling>
        <c:axPos val="b"/>
        <c:numFmt formatCode="mmm\-yy" sourceLinked="1"/>
        <c:tickLblPos val="nextTo"/>
        <c:txPr>
          <a:bodyPr/>
          <a:lstStyle/>
          <a:p>
            <a:pPr>
              <a:defRPr sz="800"/>
            </a:pPr>
            <a:endParaRPr lang="en-US"/>
          </a:p>
        </c:txPr>
        <c:crossAx val="121268096"/>
        <c:crosses val="autoZero"/>
        <c:auto val="1"/>
        <c:lblOffset val="100"/>
      </c:dateAx>
      <c:valAx>
        <c:axId val="121268096"/>
        <c:scaling>
          <c:orientation val="minMax"/>
          <c:min val="0.4"/>
        </c:scaling>
        <c:axPos val="l"/>
        <c:numFmt formatCode="0%" sourceLinked="0"/>
        <c:tickLblPos val="nextTo"/>
        <c:crossAx val="121266560"/>
        <c:crosses val="autoZero"/>
        <c:crossBetween val="between"/>
      </c:valAx>
      <c:spPr>
        <a:solidFill>
          <a:schemeClr val="bg2">
            <a:lumMod val="90000"/>
          </a:schemeClr>
        </a:solidFill>
        <a:ln>
          <a:solidFill>
            <a:schemeClr val="tx1"/>
          </a:solidFill>
        </a:ln>
      </c:spPr>
    </c:plotArea>
    <c:plotVisOnly val="1"/>
  </c:chart>
  <c:spPr>
    <a:ln>
      <a:noFill/>
    </a:ln>
  </c:spPr>
  <c:printSettings>
    <c:headerFooter/>
    <c:pageMargins b="0.75000000000000544" l="0.70000000000000062" r="0.70000000000000062" t="0.75000000000000544" header="0.30000000000000032" footer="0.30000000000000032"/>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8352150211992736"/>
        </c:manualLayout>
      </c:layout>
      <c:lineChart>
        <c:grouping val="standard"/>
        <c:ser>
          <c:idx val="0"/>
          <c:order val="0"/>
          <c:tx>
            <c:strRef>
              <c:f>'GJNH Bed Occupancy &amp; Wait List'!$E$90</c:f>
              <c:strCache>
                <c:ptCount val="1"/>
                <c:pt idx="0">
                  <c:v>Actual </c:v>
                </c:pt>
              </c:strCache>
            </c:strRef>
          </c:tx>
          <c:dLbls>
            <c:dLbl>
              <c:idx val="0"/>
              <c:layout>
                <c:manualLayout>
                  <c:x val="-3.8746438746438738E-2"/>
                  <c:y val="7.179487179487179E-2"/>
                </c:manualLayout>
              </c:layout>
              <c:showVal val="1"/>
            </c:dLbl>
            <c:dLbl>
              <c:idx val="1"/>
              <c:layout>
                <c:manualLayout>
                  <c:x val="-3.4188034188034191E-2"/>
                  <c:y val="-4.6153846153846163E-2"/>
                </c:manualLayout>
              </c:layout>
              <c:showVal val="1"/>
            </c:dLbl>
            <c:dLbl>
              <c:idx val="2"/>
              <c:layout>
                <c:manualLayout>
                  <c:x val="-2.507122507122525E-2"/>
                  <c:y val="-1.0256410256410263E-2"/>
                </c:manualLayout>
              </c:layout>
              <c:showVal val="1"/>
            </c:dLbl>
            <c:dLbl>
              <c:idx val="3"/>
              <c:layout>
                <c:manualLayout>
                  <c:x val="-2.735042735042735E-2"/>
                  <c:y val="3.5897435897435895E-2"/>
                </c:manualLayout>
              </c:layout>
              <c:showVal val="1"/>
            </c:dLbl>
            <c:dLbl>
              <c:idx val="4"/>
              <c:layout>
                <c:manualLayout>
                  <c:x val="-4.7863247863248047E-2"/>
                  <c:y val="-4.6153846153846163E-2"/>
                </c:manualLayout>
              </c:layout>
              <c:showVal val="1"/>
            </c:dLbl>
            <c:dLbl>
              <c:idx val="5"/>
              <c:layout>
                <c:manualLayout>
                  <c:x val="-3.8746438746438738E-2"/>
                  <c:y val="5.6410256410256411E-2"/>
                </c:manualLayout>
              </c:layout>
              <c:showVal val="1"/>
            </c:dLbl>
            <c:dLbl>
              <c:idx val="6"/>
              <c:layout>
                <c:manualLayout>
                  <c:x val="-9.1168091168091266E-3"/>
                  <c:y val="5.1282051282051282E-3"/>
                </c:manualLayout>
              </c:layout>
              <c:showVal val="1"/>
            </c:dLbl>
            <c:dLbl>
              <c:idx val="7"/>
              <c:layout>
                <c:manualLayout>
                  <c:x val="-4.7863247863248047E-2"/>
                  <c:y val="-3.0769230769230792E-2"/>
                </c:manualLayout>
              </c:layout>
              <c:showVal val="1"/>
            </c:dLbl>
            <c:dLbl>
              <c:idx val="8"/>
              <c:layout>
                <c:manualLayout>
                  <c:x val="-3.6467236467236611E-2"/>
                  <c:y val="6.1538461538461584E-2"/>
                </c:manualLayout>
              </c:layout>
              <c:showVal val="1"/>
            </c:dLbl>
            <c:dLbl>
              <c:idx val="9"/>
              <c:layout>
                <c:manualLayout>
                  <c:x val="-1.3675213675213675E-2"/>
                  <c:y val="2.0512820512820516E-2"/>
                </c:manualLayout>
              </c:layout>
              <c:showVal val="1"/>
            </c:dLbl>
            <c:numFmt formatCode="0.0%" sourceLinked="0"/>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List'!$R$90:$AO$90</c:f>
              <c:numCache>
                <c:formatCode>0.00%</c:formatCode>
                <c:ptCount val="24"/>
                <c:pt idx="0">
                  <c:v>0.52400000000000002</c:v>
                </c:pt>
                <c:pt idx="1">
                  <c:v>0.54100000000000004</c:v>
                </c:pt>
                <c:pt idx="2">
                  <c:v>0.51100000000000001</c:v>
                </c:pt>
                <c:pt idx="3">
                  <c:v>0.45200000000000001</c:v>
                </c:pt>
                <c:pt idx="4">
                  <c:v>0.53700000000000003</c:v>
                </c:pt>
                <c:pt idx="5">
                  <c:v>0.53600000000000003</c:v>
                </c:pt>
                <c:pt idx="6">
                  <c:v>0.54500000000000004</c:v>
                </c:pt>
                <c:pt idx="7">
                  <c:v>0.59699999999999998</c:v>
                </c:pt>
                <c:pt idx="8">
                  <c:v>0.55200000000000005</c:v>
                </c:pt>
                <c:pt idx="9">
                  <c:v>0.56100000000000005</c:v>
                </c:pt>
                <c:pt idx="10">
                  <c:v>0.58399999999999996</c:v>
                </c:pt>
                <c:pt idx="11">
                  <c:v>0.621</c:v>
                </c:pt>
              </c:numCache>
            </c:numRef>
          </c:val>
        </c:ser>
        <c:ser>
          <c:idx val="1"/>
          <c:order val="1"/>
          <c:tx>
            <c:strRef>
              <c:f>'GJNH Bed Occupancy &amp; Wait List'!$E$91</c:f>
              <c:strCache>
                <c:ptCount val="1"/>
                <c:pt idx="0">
                  <c:v>Target</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List'!$R$91:$AO$91</c:f>
              <c:numCache>
                <c:formatCode>0.0%</c:formatCode>
                <c:ptCount val="24"/>
                <c:pt idx="12">
                  <c:v>0.7</c:v>
                </c:pt>
                <c:pt idx="13">
                  <c:v>0.7</c:v>
                </c:pt>
                <c:pt idx="14">
                  <c:v>0.7</c:v>
                </c:pt>
                <c:pt idx="15">
                  <c:v>0.7</c:v>
                </c:pt>
                <c:pt idx="16">
                  <c:v>0.7</c:v>
                </c:pt>
                <c:pt idx="17">
                  <c:v>0.7</c:v>
                </c:pt>
                <c:pt idx="18">
                  <c:v>0.75</c:v>
                </c:pt>
                <c:pt idx="19">
                  <c:v>0.75</c:v>
                </c:pt>
                <c:pt idx="20">
                  <c:v>0.75</c:v>
                </c:pt>
                <c:pt idx="21">
                  <c:v>0.75</c:v>
                </c:pt>
                <c:pt idx="22">
                  <c:v>0.75</c:v>
                </c:pt>
                <c:pt idx="23">
                  <c:v>0.75</c:v>
                </c:pt>
              </c:numCache>
            </c:numRef>
          </c:val>
        </c:ser>
        <c:marker val="1"/>
        <c:axId val="121372032"/>
        <c:axId val="121398400"/>
      </c:lineChart>
      <c:dateAx>
        <c:axId val="121372032"/>
        <c:scaling>
          <c:orientation val="minMax"/>
        </c:scaling>
        <c:axPos val="b"/>
        <c:numFmt formatCode="mmm\-yy" sourceLinked="1"/>
        <c:tickLblPos val="nextTo"/>
        <c:txPr>
          <a:bodyPr/>
          <a:lstStyle/>
          <a:p>
            <a:pPr>
              <a:defRPr sz="800"/>
            </a:pPr>
            <a:endParaRPr lang="en-US"/>
          </a:p>
        </c:txPr>
        <c:crossAx val="121398400"/>
        <c:crosses val="autoZero"/>
        <c:auto val="1"/>
        <c:lblOffset val="100"/>
      </c:dateAx>
      <c:valAx>
        <c:axId val="121398400"/>
        <c:scaling>
          <c:orientation val="minMax"/>
          <c:min val="0.4"/>
        </c:scaling>
        <c:axPos val="l"/>
        <c:numFmt formatCode="0%" sourceLinked="0"/>
        <c:tickLblPos val="nextTo"/>
        <c:crossAx val="121372032"/>
        <c:crosses val="autoZero"/>
        <c:crossBetween val="between"/>
      </c:valAx>
      <c:spPr>
        <a:solidFill>
          <a:schemeClr val="bg2">
            <a:lumMod val="90000"/>
          </a:schemeClr>
        </a:solidFill>
        <a:ln>
          <a:solidFill>
            <a:schemeClr val="tx1"/>
          </a:solidFill>
        </a:ln>
      </c:spPr>
    </c:plotArea>
    <c:plotVisOnly val="1"/>
  </c:chart>
  <c:spPr>
    <a:ln>
      <a:noFill/>
    </a:ln>
  </c:spPr>
  <c:printSettings>
    <c:headerFooter/>
    <c:pageMargins b="0.75000000000000255" l="0.70000000000000062" r="0.70000000000000062" t="0.75000000000000255" header="0.30000000000000032" footer="0.30000000000000032"/>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1094358840843823E-2"/>
          <c:y val="5.5651727744558274E-2"/>
          <c:w val="0.9488088326992915"/>
          <c:h val="0.86200895940639122"/>
        </c:manualLayout>
      </c:layout>
      <c:lineChart>
        <c:grouping val="standard"/>
        <c:ser>
          <c:idx val="0"/>
          <c:order val="0"/>
          <c:tx>
            <c:strRef>
              <c:f>'GJNH Bed Occupancy &amp; Wait List'!$E$93</c:f>
              <c:strCache>
                <c:ptCount val="1"/>
                <c:pt idx="0">
                  <c:v>Actual </c:v>
                </c:pt>
              </c:strCache>
            </c:strRef>
          </c:tx>
          <c:dLbls>
            <c:dLbl>
              <c:idx val="2"/>
              <c:layout>
                <c:manualLayout>
                  <c:x val="-4.0955631399317433E-2"/>
                  <c:y val="-3.5087719298245612E-2"/>
                </c:manualLayout>
              </c:layout>
              <c:showVal val="1"/>
            </c:dLbl>
            <c:dLbl>
              <c:idx val="3"/>
              <c:layout>
                <c:manualLayout>
                  <c:x val="-1.5927189988623441E-2"/>
                  <c:y val="-2.005012531328321E-2"/>
                </c:manualLayout>
              </c:layout>
              <c:showVal val="1"/>
            </c:dLbl>
            <c:dLbl>
              <c:idx val="4"/>
              <c:layout>
                <c:manualLayout>
                  <c:x val="-4.0955631399317433E-2"/>
                  <c:y val="5.0125313283208017E-2"/>
                </c:manualLayout>
              </c:layout>
              <c:showVal val="1"/>
            </c:dLbl>
            <c:dLbl>
              <c:idx val="5"/>
              <c:layout>
                <c:manualLayout>
                  <c:x val="-1.1376564277588213E-2"/>
                  <c:y val="3.0075187969924953E-2"/>
                </c:manualLayout>
              </c:layout>
              <c:showVal val="1"/>
            </c:dLbl>
            <c:dLbl>
              <c:idx val="8"/>
              <c:layout>
                <c:manualLayout>
                  <c:x val="-2.0477815699658806E-2"/>
                  <c:y val="4.0100250626566407E-2"/>
                </c:manualLayout>
              </c:layout>
              <c:showVal val="1"/>
            </c:dLbl>
            <c:dLbl>
              <c:idx val="9"/>
              <c:layout>
                <c:manualLayout>
                  <c:x val="-6.8259385665528872E-3"/>
                  <c:y val="-2.5063051329110186E-2"/>
                </c:manualLayout>
              </c:layout>
              <c:showVal val="1"/>
            </c:dLbl>
            <c:numFmt formatCode="0.0%" sourceLinked="0"/>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List'!$R$93:$AO$93</c:f>
              <c:numCache>
                <c:formatCode>0.00%</c:formatCode>
                <c:ptCount val="24"/>
                <c:pt idx="0">
                  <c:v>0.14299999999999999</c:v>
                </c:pt>
                <c:pt idx="1">
                  <c:v>7.0999999999999994E-2</c:v>
                </c:pt>
                <c:pt idx="2">
                  <c:v>0.20499999999999999</c:v>
                </c:pt>
                <c:pt idx="3">
                  <c:v>0.16500000000000001</c:v>
                </c:pt>
                <c:pt idx="4">
                  <c:v>0.15</c:v>
                </c:pt>
                <c:pt idx="5">
                  <c:v>0.18099999999999999</c:v>
                </c:pt>
                <c:pt idx="6">
                  <c:v>0.21</c:v>
                </c:pt>
                <c:pt idx="7">
                  <c:v>0.307</c:v>
                </c:pt>
                <c:pt idx="8">
                  <c:v>0.26300000000000001</c:v>
                </c:pt>
                <c:pt idx="9">
                  <c:v>0.26</c:v>
                </c:pt>
              </c:numCache>
            </c:numRef>
          </c:val>
        </c:ser>
        <c:ser>
          <c:idx val="1"/>
          <c:order val="1"/>
          <c:tx>
            <c:strRef>
              <c:f>'GJNH Bed Occupancy &amp; Wait List'!$E$94</c:f>
              <c:strCache>
                <c:ptCount val="1"/>
                <c:pt idx="0">
                  <c:v>Target</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List'!$R$94:$AO$94</c:f>
              <c:numCache>
                <c:formatCode>0.0%</c:formatCode>
                <c:ptCount val="24"/>
                <c:pt idx="12">
                  <c:v>0.22</c:v>
                </c:pt>
                <c:pt idx="13">
                  <c:v>0.24</c:v>
                </c:pt>
                <c:pt idx="14">
                  <c:v>0.26</c:v>
                </c:pt>
                <c:pt idx="15">
                  <c:v>0.28000000000000003</c:v>
                </c:pt>
                <c:pt idx="16">
                  <c:v>0.3</c:v>
                </c:pt>
                <c:pt idx="17">
                  <c:v>0.32</c:v>
                </c:pt>
                <c:pt idx="18">
                  <c:v>0.34</c:v>
                </c:pt>
                <c:pt idx="19">
                  <c:v>0.36</c:v>
                </c:pt>
                <c:pt idx="20">
                  <c:v>0.38</c:v>
                </c:pt>
                <c:pt idx="21">
                  <c:v>0.4</c:v>
                </c:pt>
                <c:pt idx="22">
                  <c:v>0.42</c:v>
                </c:pt>
                <c:pt idx="23">
                  <c:v>0.44</c:v>
                </c:pt>
              </c:numCache>
            </c:numRef>
          </c:val>
        </c:ser>
        <c:marker val="1"/>
        <c:axId val="121404800"/>
        <c:axId val="121431168"/>
      </c:lineChart>
      <c:dateAx>
        <c:axId val="121404800"/>
        <c:scaling>
          <c:orientation val="minMax"/>
        </c:scaling>
        <c:axPos val="b"/>
        <c:numFmt formatCode="mmm\-yy" sourceLinked="1"/>
        <c:tickLblPos val="nextTo"/>
        <c:txPr>
          <a:bodyPr/>
          <a:lstStyle/>
          <a:p>
            <a:pPr>
              <a:defRPr sz="800"/>
            </a:pPr>
            <a:endParaRPr lang="en-US"/>
          </a:p>
        </c:txPr>
        <c:crossAx val="121431168"/>
        <c:crosses val="autoZero"/>
        <c:auto val="1"/>
        <c:lblOffset val="100"/>
      </c:dateAx>
      <c:valAx>
        <c:axId val="121431168"/>
        <c:scaling>
          <c:orientation val="minMax"/>
        </c:scaling>
        <c:axPos val="l"/>
        <c:numFmt formatCode="0%" sourceLinked="0"/>
        <c:tickLblPos val="nextTo"/>
        <c:crossAx val="121404800"/>
        <c:crosses val="autoZero"/>
        <c:crossBetween val="between"/>
      </c:valAx>
      <c:spPr>
        <a:solidFill>
          <a:srgbClr val="EEECE1">
            <a:lumMod val="90000"/>
          </a:srgbClr>
        </a:solidFill>
        <a:ln>
          <a:solidFill>
            <a:sysClr val="windowText" lastClr="000000"/>
          </a:solidFill>
        </a:ln>
      </c:spPr>
    </c:plotArea>
    <c:plotVisOnly val="1"/>
  </c:chart>
  <c:spPr>
    <a:noFill/>
    <a:ln>
      <a:noFill/>
    </a:ln>
  </c:spPr>
  <c:printSettings>
    <c:headerFooter/>
    <c:pageMargins b="0.75000000000000278" l="0.70000000000000062" r="0.70000000000000062" t="0.75000000000000278" header="0.30000000000000032" footer="0.30000000000000032"/>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412689345903495E-2"/>
          <c:y val="5.6619259751826453E-2"/>
          <c:w val="0.95259199562625552"/>
          <c:h val="0.84941056572679885"/>
        </c:manualLayout>
      </c:layout>
      <c:lineChart>
        <c:grouping val="standard"/>
        <c:ser>
          <c:idx val="0"/>
          <c:order val="0"/>
          <c:tx>
            <c:strRef>
              <c:f>'GJNH Bed Occupancy &amp; Wait List'!$E$96</c:f>
              <c:strCache>
                <c:ptCount val="1"/>
                <c:pt idx="0">
                  <c:v>Actual </c:v>
                </c:pt>
              </c:strCache>
            </c:strRef>
          </c:tx>
          <c:dLbls>
            <c:dLbl>
              <c:idx val="6"/>
              <c:layout>
                <c:manualLayout>
                  <c:x val="-8.9110444596890381E-2"/>
                  <c:y val="-3.0598059552979191E-2"/>
                </c:manualLayout>
              </c:layout>
              <c:showVal val="1"/>
            </c:dLbl>
            <c:dLbl>
              <c:idx val="7"/>
              <c:layout>
                <c:manualLayout>
                  <c:x val="-7.5401145428137598E-2"/>
                  <c:y val="-4.0797412737305805E-2"/>
                </c:manualLayout>
              </c:layout>
              <c:showVal val="1"/>
            </c:dLbl>
            <c:dLbl>
              <c:idx val="8"/>
              <c:layout>
                <c:manualLayout>
                  <c:x val="-2.5133715142712613E-2"/>
                  <c:y val="-4.5897089329468933E-2"/>
                </c:manualLayout>
              </c:layout>
              <c:showVal val="1"/>
            </c:dLbl>
            <c:numFmt formatCode="0.0%" sourceLinked="0"/>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List'!$R$96:$AO$96</c:f>
              <c:numCache>
                <c:formatCode>0.00%</c:formatCode>
                <c:ptCount val="24"/>
                <c:pt idx="0">
                  <c:v>4.2999999999999997E-2</c:v>
                </c:pt>
                <c:pt idx="1">
                  <c:v>5.7000000000000002E-2</c:v>
                </c:pt>
                <c:pt idx="2">
                  <c:v>4.2999999999999997E-2</c:v>
                </c:pt>
                <c:pt idx="3">
                  <c:v>5.8999999999999997E-2</c:v>
                </c:pt>
                <c:pt idx="4">
                  <c:v>0.09</c:v>
                </c:pt>
                <c:pt idx="5">
                  <c:v>0.107</c:v>
                </c:pt>
                <c:pt idx="6">
                  <c:v>0.11700000000000001</c:v>
                </c:pt>
                <c:pt idx="7">
                  <c:v>0.124</c:v>
                </c:pt>
                <c:pt idx="8">
                  <c:v>0.129</c:v>
                </c:pt>
                <c:pt idx="9">
                  <c:v>2.8000000000000001E-2</c:v>
                </c:pt>
                <c:pt idx="10">
                  <c:v>5.3999999999999999E-2</c:v>
                </c:pt>
                <c:pt idx="11">
                  <c:v>0.08</c:v>
                </c:pt>
              </c:numCache>
            </c:numRef>
          </c:val>
        </c:ser>
        <c:ser>
          <c:idx val="1"/>
          <c:order val="1"/>
          <c:tx>
            <c:strRef>
              <c:f>'GJNH Bed Occupancy &amp; Wait List'!$E$97</c:f>
              <c:strCache>
                <c:ptCount val="1"/>
                <c:pt idx="0">
                  <c:v>Target</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List'!$R$97:$AO$97</c:f>
              <c:numCache>
                <c:formatCode>0.0%</c:formatCode>
                <c:ptCount val="24"/>
                <c:pt idx="12">
                  <c:v>4.0000000000000202E-2</c:v>
                </c:pt>
                <c:pt idx="13">
                  <c:v>5.0000000000000197E-2</c:v>
                </c:pt>
                <c:pt idx="14">
                  <c:v>6.0000000000000199E-2</c:v>
                </c:pt>
                <c:pt idx="15">
                  <c:v>7.0000000000000104E-2</c:v>
                </c:pt>
                <c:pt idx="16">
                  <c:v>8.0000000000000099E-2</c:v>
                </c:pt>
                <c:pt idx="17">
                  <c:v>9.0000000000000094E-2</c:v>
                </c:pt>
                <c:pt idx="18">
                  <c:v>0.1</c:v>
                </c:pt>
                <c:pt idx="19">
                  <c:v>0.11</c:v>
                </c:pt>
                <c:pt idx="20">
                  <c:v>0.12</c:v>
                </c:pt>
                <c:pt idx="21">
                  <c:v>0.13</c:v>
                </c:pt>
                <c:pt idx="22">
                  <c:v>0.14000000000000001</c:v>
                </c:pt>
                <c:pt idx="23">
                  <c:v>0.15</c:v>
                </c:pt>
              </c:numCache>
            </c:numRef>
          </c:val>
        </c:ser>
        <c:marker val="1"/>
        <c:axId val="121459840"/>
        <c:axId val="121461376"/>
      </c:lineChart>
      <c:dateAx>
        <c:axId val="121459840"/>
        <c:scaling>
          <c:orientation val="minMax"/>
        </c:scaling>
        <c:axPos val="b"/>
        <c:numFmt formatCode="mmm\-yy" sourceLinked="1"/>
        <c:tickLblPos val="nextTo"/>
        <c:txPr>
          <a:bodyPr/>
          <a:lstStyle/>
          <a:p>
            <a:pPr>
              <a:defRPr sz="800"/>
            </a:pPr>
            <a:endParaRPr lang="en-US"/>
          </a:p>
        </c:txPr>
        <c:crossAx val="121461376"/>
        <c:crosses val="autoZero"/>
        <c:auto val="1"/>
        <c:lblOffset val="100"/>
      </c:dateAx>
      <c:valAx>
        <c:axId val="121461376"/>
        <c:scaling>
          <c:orientation val="minMax"/>
        </c:scaling>
        <c:axPos val="l"/>
        <c:numFmt formatCode="0%" sourceLinked="0"/>
        <c:tickLblPos val="nextTo"/>
        <c:crossAx val="121459840"/>
        <c:crosses val="autoZero"/>
        <c:crossBetween val="between"/>
      </c:valAx>
      <c:spPr>
        <a:solidFill>
          <a:srgbClr val="EEECE1">
            <a:lumMod val="90000"/>
          </a:srgbClr>
        </a:solidFill>
        <a:ln>
          <a:solidFill>
            <a:sysClr val="windowText" lastClr="000000"/>
          </a:solidFill>
        </a:ln>
      </c:spPr>
    </c:plotArea>
    <c:plotVisOnly val="1"/>
  </c:chart>
  <c:spPr>
    <a:ln>
      <a:noFill/>
    </a:ln>
  </c:spPr>
  <c:printSettings>
    <c:headerFooter/>
    <c:pageMargins b="0.750000000000003" l="0.70000000000000062" r="0.70000000000000062" t="0.750000000000003" header="0.30000000000000032" footer="0.30000000000000032"/>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2985E-2"/>
          <c:y val="3.0599517921971339E-2"/>
          <c:w val="0.95392914255331474"/>
          <c:h val="0.87680596655460497"/>
        </c:manualLayout>
      </c:layout>
      <c:lineChart>
        <c:grouping val="standard"/>
        <c:ser>
          <c:idx val="0"/>
          <c:order val="0"/>
          <c:tx>
            <c:strRef>
              <c:f>'GJNH Bed Occupancy &amp; Wait List'!$E$100</c:f>
              <c:strCache>
                <c:ptCount val="1"/>
                <c:pt idx="0">
                  <c:v>Actual </c:v>
                </c:pt>
              </c:strCache>
            </c:strRef>
          </c:tx>
          <c:dLbls>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List'!$R$100:$AO$100</c:f>
              <c:numCache>
                <c:formatCode>0.0%</c:formatCode>
                <c:ptCount val="24"/>
                <c:pt idx="0">
                  <c:v>0.1111</c:v>
                </c:pt>
                <c:pt idx="1">
                  <c:v>0.125</c:v>
                </c:pt>
                <c:pt idx="2">
                  <c:v>0.14080000000000001</c:v>
                </c:pt>
                <c:pt idx="3">
                  <c:v>9.3799999999999994E-2</c:v>
                </c:pt>
                <c:pt idx="4">
                  <c:v>0.18540000000000001</c:v>
                </c:pt>
                <c:pt idx="5">
                  <c:v>0.24809999999999999</c:v>
                </c:pt>
                <c:pt idx="6">
                  <c:v>0.16309999999999999</c:v>
                </c:pt>
                <c:pt idx="7">
                  <c:v>0.17649999999999999</c:v>
                </c:pt>
                <c:pt idx="8">
                  <c:v>0.16800000000000001</c:v>
                </c:pt>
                <c:pt idx="9">
                  <c:v>0.13730000000000001</c:v>
                </c:pt>
                <c:pt idx="10">
                  <c:v>0.17929999999999999</c:v>
                </c:pt>
                <c:pt idx="11">
                  <c:v>0.19439999999999999</c:v>
                </c:pt>
                <c:pt idx="12">
                  <c:v>0.14480000000000001</c:v>
                </c:pt>
                <c:pt idx="13">
                  <c:v>0.15090000000000001</c:v>
                </c:pt>
                <c:pt idx="14">
                  <c:v>0.1</c:v>
                </c:pt>
              </c:numCache>
            </c:numRef>
          </c:val>
        </c:ser>
        <c:ser>
          <c:idx val="1"/>
          <c:order val="1"/>
          <c:tx>
            <c:strRef>
              <c:f>'GJNH Bed Occupancy &amp; Wait List'!$E$101</c:f>
              <c:strCache>
                <c:ptCount val="1"/>
                <c:pt idx="0">
                  <c:v>Target</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List'!$R$101:$AO$101</c:f>
              <c:numCache>
                <c:formatCode>0.00%</c:formatCode>
                <c:ptCount val="24"/>
                <c:pt idx="12">
                  <c:v>0.16</c:v>
                </c:pt>
                <c:pt idx="13">
                  <c:v>0.152</c:v>
                </c:pt>
                <c:pt idx="14">
                  <c:v>0.14480000000000001</c:v>
                </c:pt>
                <c:pt idx="15">
                  <c:v>0.1376</c:v>
                </c:pt>
                <c:pt idx="16">
                  <c:v>0.13039999999999999</c:v>
                </c:pt>
                <c:pt idx="17">
                  <c:v>0.1232</c:v>
                </c:pt>
                <c:pt idx="18">
                  <c:v>0.11600000000000001</c:v>
                </c:pt>
                <c:pt idx="19">
                  <c:v>0.10879999999999999</c:v>
                </c:pt>
                <c:pt idx="20">
                  <c:v>0.1016</c:v>
                </c:pt>
                <c:pt idx="21">
                  <c:v>9.4399999999999998E-2</c:v>
                </c:pt>
                <c:pt idx="22">
                  <c:v>8.72E-2</c:v>
                </c:pt>
                <c:pt idx="23">
                  <c:v>0.08</c:v>
                </c:pt>
              </c:numCache>
            </c:numRef>
          </c:val>
        </c:ser>
        <c:marker val="1"/>
        <c:axId val="121485952"/>
        <c:axId val="121586048"/>
      </c:lineChart>
      <c:dateAx>
        <c:axId val="121485952"/>
        <c:scaling>
          <c:orientation val="minMax"/>
        </c:scaling>
        <c:axPos val="b"/>
        <c:numFmt formatCode="mmm\-yy" sourceLinked="1"/>
        <c:tickLblPos val="nextTo"/>
        <c:txPr>
          <a:bodyPr/>
          <a:lstStyle/>
          <a:p>
            <a:pPr>
              <a:defRPr sz="800"/>
            </a:pPr>
            <a:endParaRPr lang="en-US"/>
          </a:p>
        </c:txPr>
        <c:crossAx val="121586048"/>
        <c:crosses val="autoZero"/>
        <c:auto val="1"/>
        <c:lblOffset val="100"/>
      </c:dateAx>
      <c:valAx>
        <c:axId val="121586048"/>
        <c:scaling>
          <c:orientation val="minMax"/>
        </c:scaling>
        <c:axPos val="l"/>
        <c:numFmt formatCode="0%" sourceLinked="0"/>
        <c:tickLblPos val="nextTo"/>
        <c:crossAx val="121485952"/>
        <c:crosses val="autoZero"/>
        <c:crossBetween val="between"/>
      </c:valAx>
      <c:spPr>
        <a:solidFill>
          <a:srgbClr val="EEECE1">
            <a:lumMod val="90000"/>
          </a:srgbClr>
        </a:solidFill>
        <a:ln>
          <a:solidFill>
            <a:sysClr val="windowText" lastClr="000000"/>
          </a:solidFill>
        </a:ln>
      </c:spPr>
    </c:plotArea>
    <c:plotVisOnly val="1"/>
  </c:chart>
  <c:spPr>
    <a:ln>
      <a:noFill/>
    </a:ln>
  </c:spPr>
  <c:printSettings>
    <c:headerFooter/>
    <c:pageMargins b="0.75000000000000322" l="0.70000000000000062" r="0.70000000000000062" t="0.75000000000000322" header="0.30000000000000032" footer="0.30000000000000032"/>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145238100065067E-2"/>
          <c:y val="4.7074623389167673E-2"/>
          <c:w val="0.95337506935166549"/>
          <c:h val="0.86841241543206449"/>
        </c:manualLayout>
      </c:layout>
      <c:lineChart>
        <c:grouping val="standard"/>
        <c:ser>
          <c:idx val="0"/>
          <c:order val="0"/>
          <c:tx>
            <c:strRef>
              <c:f>'GJNH Bed Occupancy &amp; Wait List'!$E$103</c:f>
              <c:strCache>
                <c:ptCount val="1"/>
                <c:pt idx="0">
                  <c:v>Actual </c:v>
                </c:pt>
              </c:strCache>
            </c:strRef>
          </c:tx>
          <c:dLbls>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List'!$R$103:$AO$103</c:f>
              <c:numCache>
                <c:formatCode>0.0%</c:formatCode>
                <c:ptCount val="24"/>
                <c:pt idx="0">
                  <c:v>6.25E-2</c:v>
                </c:pt>
                <c:pt idx="1">
                  <c:v>8.8700000000000001E-2</c:v>
                </c:pt>
                <c:pt idx="2">
                  <c:v>6.6100000000000006E-2</c:v>
                </c:pt>
                <c:pt idx="3">
                  <c:v>6.3600000000000004E-2</c:v>
                </c:pt>
                <c:pt idx="4">
                  <c:v>5.96E-2</c:v>
                </c:pt>
                <c:pt idx="5">
                  <c:v>0.1391</c:v>
                </c:pt>
                <c:pt idx="6">
                  <c:v>7.5200000000000003E-2</c:v>
                </c:pt>
                <c:pt idx="7">
                  <c:v>0.112</c:v>
                </c:pt>
                <c:pt idx="8">
                  <c:v>5.3800000000000001E-2</c:v>
                </c:pt>
                <c:pt idx="9">
                  <c:v>0.1024</c:v>
                </c:pt>
                <c:pt idx="10">
                  <c:v>1.89E-2</c:v>
                </c:pt>
                <c:pt idx="11">
                  <c:v>0.129</c:v>
                </c:pt>
                <c:pt idx="12">
                  <c:v>7.0999999999999994E-2</c:v>
                </c:pt>
                <c:pt idx="13">
                  <c:v>2.5899999999999999E-2</c:v>
                </c:pt>
                <c:pt idx="14">
                  <c:v>3.5999999999999997E-2</c:v>
                </c:pt>
              </c:numCache>
            </c:numRef>
          </c:val>
        </c:ser>
        <c:ser>
          <c:idx val="1"/>
          <c:order val="1"/>
          <c:tx>
            <c:strRef>
              <c:f>'GJNH Bed Occupancy &amp; Wait List'!$E$104</c:f>
              <c:strCache>
                <c:ptCount val="1"/>
                <c:pt idx="0">
                  <c:v>Target</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List'!$R$104:$AO$104</c:f>
              <c:numCache>
                <c:formatCode>0.00%</c:formatCode>
                <c:ptCount val="24"/>
                <c:pt idx="12">
                  <c:v>8.9599999999999999E-2</c:v>
                </c:pt>
                <c:pt idx="13">
                  <c:v>8.5999999999999993E-2</c:v>
                </c:pt>
                <c:pt idx="14">
                  <c:v>8.2400000000000001E-2</c:v>
                </c:pt>
                <c:pt idx="15">
                  <c:v>7.8799999999999995E-2</c:v>
                </c:pt>
                <c:pt idx="16">
                  <c:v>7.5200000000000003E-2</c:v>
                </c:pt>
                <c:pt idx="17">
                  <c:v>7.1599999999999997E-2</c:v>
                </c:pt>
                <c:pt idx="18">
                  <c:v>6.8000000000000005E-2</c:v>
                </c:pt>
                <c:pt idx="19">
                  <c:v>6.4399999999999999E-2</c:v>
                </c:pt>
                <c:pt idx="20">
                  <c:v>6.08E-2</c:v>
                </c:pt>
                <c:pt idx="21">
                  <c:v>5.7200000000000001E-2</c:v>
                </c:pt>
                <c:pt idx="22">
                  <c:v>5.3600000000000002E-2</c:v>
                </c:pt>
                <c:pt idx="23">
                  <c:v>0.05</c:v>
                </c:pt>
              </c:numCache>
            </c:numRef>
          </c:val>
        </c:ser>
        <c:marker val="1"/>
        <c:axId val="121606528"/>
        <c:axId val="121608064"/>
      </c:lineChart>
      <c:dateAx>
        <c:axId val="121606528"/>
        <c:scaling>
          <c:orientation val="minMax"/>
        </c:scaling>
        <c:axPos val="b"/>
        <c:numFmt formatCode="mmm\-yy" sourceLinked="1"/>
        <c:tickLblPos val="nextTo"/>
        <c:txPr>
          <a:bodyPr/>
          <a:lstStyle/>
          <a:p>
            <a:pPr>
              <a:defRPr sz="800"/>
            </a:pPr>
            <a:endParaRPr lang="en-US"/>
          </a:p>
        </c:txPr>
        <c:crossAx val="121608064"/>
        <c:crosses val="autoZero"/>
        <c:auto val="1"/>
        <c:lblOffset val="100"/>
      </c:dateAx>
      <c:valAx>
        <c:axId val="121608064"/>
        <c:scaling>
          <c:orientation val="minMax"/>
        </c:scaling>
        <c:axPos val="l"/>
        <c:numFmt formatCode="0%" sourceLinked="0"/>
        <c:tickLblPos val="nextTo"/>
        <c:crossAx val="121606528"/>
        <c:crosses val="autoZero"/>
        <c:crossBetween val="between"/>
      </c:valAx>
      <c:spPr>
        <a:solidFill>
          <a:srgbClr val="EEECE1">
            <a:lumMod val="90000"/>
          </a:srgbClr>
        </a:solidFill>
        <a:ln>
          <a:solidFill>
            <a:sysClr val="windowText" lastClr="000000"/>
          </a:solidFill>
        </a:ln>
      </c:spPr>
    </c:plotArea>
    <c:plotVisOnly val="1"/>
  </c:chart>
  <c:spPr>
    <a:ln>
      <a:noFill/>
    </a:ln>
  </c:spPr>
  <c:printSettings>
    <c:headerFooter/>
    <c:pageMargins b="0.75000000000000344" l="0.70000000000000062" r="0.70000000000000062" t="0.75000000000000344" header="0.30000000000000032" footer="0.30000000000000032"/>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3.5317436543433403E-2"/>
          <c:y val="4.2701026008112819E-2"/>
          <c:w val="0.95327584243728403"/>
          <c:h val="0.85161702613260304"/>
        </c:manualLayout>
      </c:layout>
      <c:lineChart>
        <c:grouping val="standard"/>
        <c:ser>
          <c:idx val="0"/>
          <c:order val="0"/>
          <c:tx>
            <c:strRef>
              <c:f>'GJNH Bed Occupancy &amp; Wait List'!$E$106</c:f>
              <c:strCache>
                <c:ptCount val="1"/>
                <c:pt idx="0">
                  <c:v>Actual </c:v>
                </c:pt>
              </c:strCache>
            </c:strRef>
          </c:tx>
          <c:dLbls>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List'!$R$106:$AO$106</c:f>
              <c:numCache>
                <c:formatCode>0.0%</c:formatCode>
                <c:ptCount val="24"/>
                <c:pt idx="0">
                  <c:v>5.0599999999999999E-2</c:v>
                </c:pt>
                <c:pt idx="1">
                  <c:v>0.03</c:v>
                </c:pt>
                <c:pt idx="2">
                  <c:v>6.3200000000000006E-2</c:v>
                </c:pt>
                <c:pt idx="3">
                  <c:v>3.1300000000000001E-2</c:v>
                </c:pt>
                <c:pt idx="4">
                  <c:v>0</c:v>
                </c:pt>
                <c:pt idx="5">
                  <c:v>1.5599999999999999E-2</c:v>
                </c:pt>
                <c:pt idx="6">
                  <c:v>1.9400000000000001E-2</c:v>
                </c:pt>
                <c:pt idx="7">
                  <c:v>2.9899999999999999E-2</c:v>
                </c:pt>
                <c:pt idx="8">
                  <c:v>0</c:v>
                </c:pt>
                <c:pt idx="9">
                  <c:v>3.5700000000000003E-2</c:v>
                </c:pt>
                <c:pt idx="10">
                  <c:v>7.8899999999999998E-2</c:v>
                </c:pt>
                <c:pt idx="11">
                  <c:v>5.8000000000000003E-2</c:v>
                </c:pt>
                <c:pt idx="12">
                  <c:v>0</c:v>
                </c:pt>
                <c:pt idx="13">
                  <c:v>4.1700000000000001E-2</c:v>
                </c:pt>
                <c:pt idx="14">
                  <c:v>1.4E-2</c:v>
                </c:pt>
              </c:numCache>
            </c:numRef>
          </c:val>
        </c:ser>
        <c:ser>
          <c:idx val="1"/>
          <c:order val="1"/>
          <c:tx>
            <c:strRef>
              <c:f>'GJNH Bed Occupancy &amp; Wait List'!$E$107</c:f>
              <c:strCache>
                <c:ptCount val="1"/>
                <c:pt idx="0">
                  <c:v>Target</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List'!$R$107:$AO$107</c:f>
              <c:numCache>
                <c:formatCode>0.0%</c:formatCode>
                <c:ptCount val="24"/>
                <c:pt idx="12">
                  <c:v>4.9799999999999997E-2</c:v>
                </c:pt>
                <c:pt idx="13">
                  <c:v>4.8000000000000001E-2</c:v>
                </c:pt>
                <c:pt idx="14">
                  <c:v>4.6199999999999998E-2</c:v>
                </c:pt>
                <c:pt idx="15">
                  <c:v>4.4400000000000002E-2</c:v>
                </c:pt>
                <c:pt idx="16">
                  <c:v>4.2599999999999999E-2</c:v>
                </c:pt>
                <c:pt idx="17">
                  <c:v>4.0800000000000003E-2</c:v>
                </c:pt>
                <c:pt idx="18">
                  <c:v>3.9E-2</c:v>
                </c:pt>
                <c:pt idx="19">
                  <c:v>3.7199999999999997E-2</c:v>
                </c:pt>
                <c:pt idx="20">
                  <c:v>3.5400000000000001E-2</c:v>
                </c:pt>
                <c:pt idx="21">
                  <c:v>3.3599999999999998E-2</c:v>
                </c:pt>
                <c:pt idx="22">
                  <c:v>3.1800000000000002E-2</c:v>
                </c:pt>
                <c:pt idx="23">
                  <c:v>0.03</c:v>
                </c:pt>
              </c:numCache>
            </c:numRef>
          </c:val>
        </c:ser>
        <c:marker val="1"/>
        <c:axId val="121722752"/>
        <c:axId val="121724288"/>
      </c:lineChart>
      <c:dateAx>
        <c:axId val="121722752"/>
        <c:scaling>
          <c:orientation val="minMax"/>
        </c:scaling>
        <c:axPos val="b"/>
        <c:numFmt formatCode="mmm\-yy" sourceLinked="1"/>
        <c:tickLblPos val="nextTo"/>
        <c:txPr>
          <a:bodyPr/>
          <a:lstStyle/>
          <a:p>
            <a:pPr>
              <a:defRPr sz="800"/>
            </a:pPr>
            <a:endParaRPr lang="en-US"/>
          </a:p>
        </c:txPr>
        <c:crossAx val="121724288"/>
        <c:crosses val="autoZero"/>
        <c:auto val="1"/>
        <c:lblOffset val="100"/>
      </c:dateAx>
      <c:valAx>
        <c:axId val="121724288"/>
        <c:scaling>
          <c:orientation val="minMax"/>
        </c:scaling>
        <c:axPos val="l"/>
        <c:numFmt formatCode="0%" sourceLinked="0"/>
        <c:tickLblPos val="nextTo"/>
        <c:crossAx val="121722752"/>
        <c:crosses val="autoZero"/>
        <c:crossBetween val="between"/>
      </c:valAx>
      <c:spPr>
        <a:solidFill>
          <a:srgbClr val="EEECE1">
            <a:lumMod val="90000"/>
          </a:srgbClr>
        </a:solidFill>
        <a:ln>
          <a:solidFill>
            <a:sysClr val="windowText" lastClr="000000"/>
          </a:solidFill>
        </a:ln>
      </c:spPr>
    </c:plotArea>
    <c:plotVisOnly val="1"/>
  </c:chart>
  <c:spPr>
    <a:ln>
      <a:noFill/>
    </a:ln>
  </c:spPr>
  <c:printSettings>
    <c:headerFooter/>
    <c:pageMargins b="0.75000000000000366" l="0.70000000000000062" r="0.70000000000000062" t="0.75000000000000366" header="0.30000000000000032" footer="0.30000000000000032"/>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1400539802204463E-2"/>
          <c:y val="5.5861734264349122E-2"/>
          <c:w val="0.9521525973427265"/>
          <c:h val="0.83710220130529667"/>
        </c:manualLayout>
      </c:layout>
      <c:lineChart>
        <c:grouping val="standard"/>
        <c:ser>
          <c:idx val="0"/>
          <c:order val="0"/>
          <c:tx>
            <c:strRef>
              <c:f>'GJNH Bed Occupancy &amp; Wait List'!$E$109</c:f>
              <c:strCache>
                <c:ptCount val="1"/>
                <c:pt idx="0">
                  <c:v>Actual </c:v>
                </c:pt>
              </c:strCache>
            </c:strRef>
          </c:tx>
          <c:dLbls>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List'!$R$109:$AO$109</c:f>
              <c:numCache>
                <c:formatCode>0.0%</c:formatCode>
                <c:ptCount val="24"/>
                <c:pt idx="0">
                  <c:v>6.54E-2</c:v>
                </c:pt>
                <c:pt idx="1">
                  <c:v>0.14080000000000001</c:v>
                </c:pt>
                <c:pt idx="2">
                  <c:v>0.14879999999999999</c:v>
                </c:pt>
                <c:pt idx="3">
                  <c:v>9.3299999999999994E-2</c:v>
                </c:pt>
                <c:pt idx="4">
                  <c:v>3.3300000000000003E-2</c:v>
                </c:pt>
                <c:pt idx="5">
                  <c:v>0.1293</c:v>
                </c:pt>
                <c:pt idx="6">
                  <c:v>0.1235</c:v>
                </c:pt>
                <c:pt idx="7">
                  <c:v>6.1499999999999999E-2</c:v>
                </c:pt>
                <c:pt idx="8">
                  <c:v>7.8600000000000003E-2</c:v>
                </c:pt>
                <c:pt idx="9">
                  <c:v>0.10050000000000001</c:v>
                </c:pt>
                <c:pt idx="10">
                  <c:v>0.1172</c:v>
                </c:pt>
                <c:pt idx="11">
                  <c:v>8.2000000000000003E-2</c:v>
                </c:pt>
                <c:pt idx="12">
                  <c:v>7.2300000000000003E-2</c:v>
                </c:pt>
                <c:pt idx="13">
                  <c:v>5.2900000000000003E-2</c:v>
                </c:pt>
                <c:pt idx="14">
                  <c:v>7.5999999999999998E-2</c:v>
                </c:pt>
              </c:numCache>
            </c:numRef>
          </c:val>
        </c:ser>
        <c:ser>
          <c:idx val="1"/>
          <c:order val="1"/>
          <c:tx>
            <c:strRef>
              <c:f>'GJNH Bed Occupancy &amp; Wait List'!$E$110</c:f>
              <c:strCache>
                <c:ptCount val="1"/>
                <c:pt idx="0">
                  <c:v>Target</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List'!$R$110:$AO$110</c:f>
              <c:numCache>
                <c:formatCode>0.0%</c:formatCode>
                <c:ptCount val="24"/>
                <c:pt idx="12">
                  <c:v>8.9599999999999999E-2</c:v>
                </c:pt>
                <c:pt idx="13">
                  <c:v>8.5999999999999993E-2</c:v>
                </c:pt>
                <c:pt idx="14">
                  <c:v>8.2400000000000001E-2</c:v>
                </c:pt>
                <c:pt idx="15">
                  <c:v>7.8799999999999995E-2</c:v>
                </c:pt>
                <c:pt idx="16">
                  <c:v>7.5200000000000003E-2</c:v>
                </c:pt>
                <c:pt idx="17">
                  <c:v>7.1599999999999997E-2</c:v>
                </c:pt>
                <c:pt idx="18">
                  <c:v>6.8000000000000005E-2</c:v>
                </c:pt>
                <c:pt idx="19">
                  <c:v>6.4399999999999999E-2</c:v>
                </c:pt>
                <c:pt idx="20">
                  <c:v>6.08E-2</c:v>
                </c:pt>
                <c:pt idx="21">
                  <c:v>5.7200000000000001E-2</c:v>
                </c:pt>
                <c:pt idx="22">
                  <c:v>5.3600000000000002E-2</c:v>
                </c:pt>
                <c:pt idx="23">
                  <c:v>0.05</c:v>
                </c:pt>
              </c:numCache>
            </c:numRef>
          </c:val>
        </c:ser>
        <c:marker val="1"/>
        <c:axId val="121752960"/>
        <c:axId val="121758848"/>
      </c:lineChart>
      <c:dateAx>
        <c:axId val="121752960"/>
        <c:scaling>
          <c:orientation val="minMax"/>
        </c:scaling>
        <c:axPos val="b"/>
        <c:numFmt formatCode="mmm\-yy" sourceLinked="1"/>
        <c:tickLblPos val="nextTo"/>
        <c:txPr>
          <a:bodyPr/>
          <a:lstStyle/>
          <a:p>
            <a:pPr>
              <a:defRPr sz="800"/>
            </a:pPr>
            <a:endParaRPr lang="en-US"/>
          </a:p>
        </c:txPr>
        <c:crossAx val="121758848"/>
        <c:crosses val="autoZero"/>
        <c:auto val="1"/>
        <c:lblOffset val="100"/>
      </c:dateAx>
      <c:valAx>
        <c:axId val="121758848"/>
        <c:scaling>
          <c:orientation val="minMax"/>
        </c:scaling>
        <c:axPos val="l"/>
        <c:numFmt formatCode="0%" sourceLinked="0"/>
        <c:tickLblPos val="nextTo"/>
        <c:crossAx val="121752960"/>
        <c:crosses val="autoZero"/>
        <c:crossBetween val="between"/>
      </c:valAx>
      <c:spPr>
        <a:solidFill>
          <a:srgbClr val="EEECE1">
            <a:lumMod val="90000"/>
          </a:srgbClr>
        </a:solidFill>
        <a:ln>
          <a:solidFill>
            <a:sysClr val="windowText" lastClr="000000"/>
          </a:solidFill>
        </a:ln>
      </c:spPr>
    </c:plotArea>
    <c:plotVisOnly val="1"/>
  </c:chart>
  <c:spPr>
    <a:ln>
      <a:noFill/>
    </a:ln>
  </c:spPr>
  <c:printSettings>
    <c:headerFooter/>
    <c:pageMargins b="0.75000000000000389" l="0.70000000000000062" r="0.70000000000000062" t="0.75000000000000389" header="0.30000000000000032" footer="0.30000000000000032"/>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206866219525142E-2"/>
          <c:y val="5.5443294307312832E-2"/>
          <c:w val="0.95327134536025859"/>
          <c:h val="0.85944348753280864"/>
        </c:manualLayout>
      </c:layout>
      <c:lineChart>
        <c:grouping val="standard"/>
        <c:ser>
          <c:idx val="0"/>
          <c:order val="0"/>
          <c:tx>
            <c:strRef>
              <c:f>'GJNH Bed Occupancy &amp; Wait List'!$E$112</c:f>
              <c:strCache>
                <c:ptCount val="1"/>
                <c:pt idx="0">
                  <c:v>Actual </c:v>
                </c:pt>
              </c:strCache>
            </c:strRef>
          </c:tx>
          <c:dLbls>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List'!$R$112:$AO$112</c:f>
              <c:numCache>
                <c:formatCode>0.0%</c:formatCode>
                <c:ptCount val="24"/>
                <c:pt idx="0">
                  <c:v>9.3799999999999994E-2</c:v>
                </c:pt>
                <c:pt idx="1">
                  <c:v>9.7600000000000006E-2</c:v>
                </c:pt>
                <c:pt idx="2">
                  <c:v>8.8499999999999995E-2</c:v>
                </c:pt>
                <c:pt idx="3">
                  <c:v>0.1176</c:v>
                </c:pt>
                <c:pt idx="4">
                  <c:v>0.1013</c:v>
                </c:pt>
                <c:pt idx="5">
                  <c:v>6.4500000000000002E-2</c:v>
                </c:pt>
                <c:pt idx="6">
                  <c:v>0.1067</c:v>
                </c:pt>
                <c:pt idx="7">
                  <c:v>7.2900000000000006E-2</c:v>
                </c:pt>
                <c:pt idx="8">
                  <c:v>0.1356</c:v>
                </c:pt>
                <c:pt idx="9">
                  <c:v>8.4500000000000006E-2</c:v>
                </c:pt>
                <c:pt idx="10">
                  <c:v>0.10979999999999999</c:v>
                </c:pt>
                <c:pt idx="11">
                  <c:v>7.6100000000000001E-2</c:v>
                </c:pt>
                <c:pt idx="12">
                  <c:v>0.12859999999999999</c:v>
                </c:pt>
                <c:pt idx="13">
                  <c:v>4.0500000000000001E-2</c:v>
                </c:pt>
                <c:pt idx="14">
                  <c:v>8.3000000000000004E-2</c:v>
                </c:pt>
              </c:numCache>
            </c:numRef>
          </c:val>
        </c:ser>
        <c:ser>
          <c:idx val="1"/>
          <c:order val="1"/>
          <c:tx>
            <c:strRef>
              <c:f>'GJNH Bed Occupancy &amp; Wait List'!$E$113</c:f>
              <c:strCache>
                <c:ptCount val="1"/>
                <c:pt idx="0">
                  <c:v>Target</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List'!$R$113:$AO$113</c:f>
              <c:numCache>
                <c:formatCode>0.0%</c:formatCode>
                <c:ptCount val="24"/>
                <c:pt idx="12">
                  <c:v>8.9599999999999999E-2</c:v>
                </c:pt>
                <c:pt idx="13">
                  <c:v>8.5999999999999993E-2</c:v>
                </c:pt>
                <c:pt idx="14">
                  <c:v>8.2400000000000001E-2</c:v>
                </c:pt>
                <c:pt idx="15">
                  <c:v>7.8799999999999995E-2</c:v>
                </c:pt>
                <c:pt idx="16">
                  <c:v>7.5200000000000003E-2</c:v>
                </c:pt>
                <c:pt idx="17">
                  <c:v>7.1599999999999997E-2</c:v>
                </c:pt>
                <c:pt idx="18">
                  <c:v>6.8000000000000005E-2</c:v>
                </c:pt>
                <c:pt idx="19">
                  <c:v>6.4399999999999999E-2</c:v>
                </c:pt>
                <c:pt idx="20">
                  <c:v>6.08E-2</c:v>
                </c:pt>
                <c:pt idx="21">
                  <c:v>5.7200000000000001E-2</c:v>
                </c:pt>
                <c:pt idx="22">
                  <c:v>5.3600000000000002E-2</c:v>
                </c:pt>
                <c:pt idx="23">
                  <c:v>0.05</c:v>
                </c:pt>
              </c:numCache>
            </c:numRef>
          </c:val>
        </c:ser>
        <c:marker val="1"/>
        <c:axId val="121672832"/>
        <c:axId val="121674368"/>
      </c:lineChart>
      <c:dateAx>
        <c:axId val="121672832"/>
        <c:scaling>
          <c:orientation val="minMax"/>
        </c:scaling>
        <c:axPos val="b"/>
        <c:numFmt formatCode="mmm\-yy" sourceLinked="1"/>
        <c:tickLblPos val="nextTo"/>
        <c:txPr>
          <a:bodyPr/>
          <a:lstStyle/>
          <a:p>
            <a:pPr>
              <a:defRPr sz="800"/>
            </a:pPr>
            <a:endParaRPr lang="en-US"/>
          </a:p>
        </c:txPr>
        <c:crossAx val="121674368"/>
        <c:crosses val="autoZero"/>
        <c:auto val="1"/>
        <c:lblOffset val="100"/>
      </c:dateAx>
      <c:valAx>
        <c:axId val="121674368"/>
        <c:scaling>
          <c:orientation val="minMax"/>
        </c:scaling>
        <c:axPos val="l"/>
        <c:numFmt formatCode="0%" sourceLinked="0"/>
        <c:tickLblPos val="nextTo"/>
        <c:crossAx val="121672832"/>
        <c:crosses val="autoZero"/>
        <c:crossBetween val="between"/>
      </c:valAx>
      <c:spPr>
        <a:solidFill>
          <a:srgbClr val="EEECE1">
            <a:lumMod val="90000"/>
          </a:srgbClr>
        </a:solidFill>
        <a:ln>
          <a:solidFill>
            <a:sysClr val="windowText" lastClr="000000"/>
          </a:solidFill>
        </a:ln>
      </c:spPr>
    </c:plotArea>
    <c:plotVisOnly val="1"/>
  </c:chart>
  <c:spPr>
    <a:ln>
      <a:noFill/>
    </a:ln>
  </c:spPr>
  <c:printSettings>
    <c:headerFooter/>
    <c:pageMargins b="0.75000000000000411" l="0.70000000000000062" r="0.70000000000000062" t="0.750000000000004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GJNH!$E$119</c:f>
              <c:strCache>
                <c:ptCount val="1"/>
                <c:pt idx="0">
                  <c:v>Actual</c:v>
                </c:pt>
              </c:strCache>
            </c:strRef>
          </c:tx>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GJNH!$F$119:$AO$119</c:f>
              <c:numCache>
                <c:formatCode>0.0%</c:formatCode>
                <c:ptCount val="36"/>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0.88229999999999997</c:v>
                </c:pt>
                <c:pt idx="20">
                  <c:v>1</c:v>
                </c:pt>
                <c:pt idx="21">
                  <c:v>1</c:v>
                </c:pt>
                <c:pt idx="22">
                  <c:v>1</c:v>
                </c:pt>
                <c:pt idx="23">
                  <c:v>1</c:v>
                </c:pt>
              </c:numCache>
            </c:numRef>
          </c:val>
        </c:ser>
        <c:ser>
          <c:idx val="1"/>
          <c:order val="1"/>
          <c:tx>
            <c:strRef>
              <c:f>GJNH!$E$120</c:f>
              <c:strCache>
                <c:ptCount val="1"/>
                <c:pt idx="0">
                  <c:v>Green</c:v>
                </c:pt>
              </c:strCache>
            </c:strRef>
          </c:tx>
          <c:spPr>
            <a:ln>
              <a:solidFill>
                <a:srgbClr val="00B050"/>
              </a:solidFill>
            </a:ln>
          </c:spPr>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GJNH!$F$120:$AO$120</c:f>
              <c:numCache>
                <c:formatCode>0%</c:formatCode>
                <c:ptCount val="36"/>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numCache>
            </c:numRef>
          </c:val>
        </c:ser>
        <c:ser>
          <c:idx val="2"/>
          <c:order val="2"/>
          <c:tx>
            <c:strRef>
              <c:f>GJNH!$E$121</c:f>
              <c:strCache>
                <c:ptCount val="1"/>
                <c:pt idx="0">
                  <c:v>red </c:v>
                </c:pt>
              </c:strCache>
            </c:strRef>
          </c:tx>
          <c:spPr>
            <a:ln>
              <a:solidFill>
                <a:srgbClr val="FF0000"/>
              </a:solidFill>
            </a:ln>
          </c:spPr>
          <c:marker>
            <c:symbol val="none"/>
          </c:marker>
          <c:cat>
            <c:numRef>
              <c:f>GJNH!$F$2:$AO$2</c:f>
              <c:numCache>
                <c:formatCode>mmm\-yy</c:formatCode>
                <c:ptCount val="36"/>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numCache>
            </c:numRef>
          </c:cat>
          <c:val>
            <c:numRef>
              <c:f>GJNH!$F$121:$AO$121</c:f>
              <c:numCache>
                <c:formatCode>0.00%</c:formatCode>
                <c:ptCount val="36"/>
                <c:pt idx="0">
                  <c:v>0.94899999999999995</c:v>
                </c:pt>
                <c:pt idx="1">
                  <c:v>0.94899999999999995</c:v>
                </c:pt>
                <c:pt idx="2">
                  <c:v>0.94899999999999995</c:v>
                </c:pt>
                <c:pt idx="3">
                  <c:v>0.94899999999999995</c:v>
                </c:pt>
                <c:pt idx="4">
                  <c:v>0.94899999999999995</c:v>
                </c:pt>
                <c:pt idx="5">
                  <c:v>0.94899999999999995</c:v>
                </c:pt>
                <c:pt idx="6">
                  <c:v>0.94899999999999995</c:v>
                </c:pt>
                <c:pt idx="7">
                  <c:v>0.94899999999999995</c:v>
                </c:pt>
                <c:pt idx="8">
                  <c:v>0.94899999999999995</c:v>
                </c:pt>
                <c:pt idx="9">
                  <c:v>0.94899999999999995</c:v>
                </c:pt>
                <c:pt idx="10">
                  <c:v>0.94899999999999995</c:v>
                </c:pt>
                <c:pt idx="11">
                  <c:v>0.94899999999999995</c:v>
                </c:pt>
                <c:pt idx="12">
                  <c:v>0.94899999999999995</c:v>
                </c:pt>
                <c:pt idx="13">
                  <c:v>0.94899999999999995</c:v>
                </c:pt>
                <c:pt idx="14">
                  <c:v>0.94899999999999995</c:v>
                </c:pt>
                <c:pt idx="15">
                  <c:v>0.94899999999999995</c:v>
                </c:pt>
                <c:pt idx="16">
                  <c:v>0.94899999999999995</c:v>
                </c:pt>
                <c:pt idx="17">
                  <c:v>0.94899999999999995</c:v>
                </c:pt>
                <c:pt idx="18">
                  <c:v>0.94899999999999995</c:v>
                </c:pt>
                <c:pt idx="19">
                  <c:v>0.94899999999999995</c:v>
                </c:pt>
                <c:pt idx="20">
                  <c:v>0.94899999999999995</c:v>
                </c:pt>
                <c:pt idx="21">
                  <c:v>0.94899999999999995</c:v>
                </c:pt>
                <c:pt idx="22">
                  <c:v>0.94899999999999995</c:v>
                </c:pt>
                <c:pt idx="23">
                  <c:v>0.94899999999999995</c:v>
                </c:pt>
                <c:pt idx="24">
                  <c:v>0.94899999999999995</c:v>
                </c:pt>
                <c:pt idx="25">
                  <c:v>0.94899999999999995</c:v>
                </c:pt>
                <c:pt idx="26">
                  <c:v>0.94899999999999995</c:v>
                </c:pt>
                <c:pt idx="27">
                  <c:v>0.94899999999999995</c:v>
                </c:pt>
                <c:pt idx="28">
                  <c:v>0.94899999999999995</c:v>
                </c:pt>
                <c:pt idx="29">
                  <c:v>0.94899999999999995</c:v>
                </c:pt>
                <c:pt idx="30">
                  <c:v>0.94899999999999995</c:v>
                </c:pt>
                <c:pt idx="31">
                  <c:v>0.94899999999999995</c:v>
                </c:pt>
                <c:pt idx="32">
                  <c:v>0.94899999999999995</c:v>
                </c:pt>
                <c:pt idx="33">
                  <c:v>0.94899999999999995</c:v>
                </c:pt>
                <c:pt idx="34">
                  <c:v>0.94899999999999995</c:v>
                </c:pt>
                <c:pt idx="35">
                  <c:v>0.94899999999999995</c:v>
                </c:pt>
              </c:numCache>
            </c:numRef>
          </c:val>
        </c:ser>
        <c:marker val="1"/>
        <c:axId val="107900288"/>
        <c:axId val="107902080"/>
      </c:lineChart>
      <c:dateAx>
        <c:axId val="107900288"/>
        <c:scaling>
          <c:orientation val="minMax"/>
        </c:scaling>
        <c:delete val="1"/>
        <c:axPos val="b"/>
        <c:numFmt formatCode="mmm\-yy" sourceLinked="1"/>
        <c:tickLblPos val="none"/>
        <c:crossAx val="107902080"/>
        <c:crosses val="autoZero"/>
        <c:auto val="1"/>
        <c:lblOffset val="100"/>
      </c:dateAx>
      <c:valAx>
        <c:axId val="107902080"/>
        <c:scaling>
          <c:orientation val="minMax"/>
          <c:min val="0.84000000000000163"/>
        </c:scaling>
        <c:delete val="1"/>
        <c:axPos val="l"/>
        <c:numFmt formatCode="0.0%" sourceLinked="1"/>
        <c:tickLblPos val="none"/>
        <c:crossAx val="10790028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3.422033137801031E-2"/>
          <c:y val="5.5031076505771374E-2"/>
          <c:w val="0.9556256083387884"/>
          <c:h val="0.86305567067274624"/>
        </c:manualLayout>
      </c:layout>
      <c:lineChart>
        <c:grouping val="standard"/>
        <c:ser>
          <c:idx val="0"/>
          <c:order val="0"/>
          <c:tx>
            <c:strRef>
              <c:f>'GJNH Bed Occupancy &amp; Wait List'!$E$115</c:f>
              <c:strCache>
                <c:ptCount val="1"/>
                <c:pt idx="0">
                  <c:v>Actual </c:v>
                </c:pt>
              </c:strCache>
            </c:strRef>
          </c:tx>
          <c:dLbls>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List'!$R$115:$AO$115</c:f>
              <c:numCache>
                <c:formatCode>0.0%</c:formatCode>
                <c:ptCount val="24"/>
                <c:pt idx="0">
                  <c:v>4.9799999999999997E-2</c:v>
                </c:pt>
                <c:pt idx="1">
                  <c:v>4.2799999999999998E-2</c:v>
                </c:pt>
                <c:pt idx="2">
                  <c:v>3.9100000000000003E-2</c:v>
                </c:pt>
                <c:pt idx="3">
                  <c:v>4.2900000000000001E-2</c:v>
                </c:pt>
                <c:pt idx="4">
                  <c:v>2.2200000000000001E-2</c:v>
                </c:pt>
                <c:pt idx="5">
                  <c:v>4.6899999999999997E-2</c:v>
                </c:pt>
                <c:pt idx="6">
                  <c:v>3.1199999999999999E-2</c:v>
                </c:pt>
                <c:pt idx="7">
                  <c:v>2.53E-2</c:v>
                </c:pt>
                <c:pt idx="8">
                  <c:v>4.8599999999999997E-2</c:v>
                </c:pt>
                <c:pt idx="9">
                  <c:v>2.29E-2</c:v>
                </c:pt>
                <c:pt idx="10">
                  <c:v>4.8800000000000003E-2</c:v>
                </c:pt>
                <c:pt idx="11">
                  <c:v>2.5700000000000001E-2</c:v>
                </c:pt>
                <c:pt idx="12">
                  <c:v>4.58E-2</c:v>
                </c:pt>
                <c:pt idx="13">
                  <c:v>1.61E-2</c:v>
                </c:pt>
                <c:pt idx="14">
                  <c:v>5.0999999999999997E-2</c:v>
                </c:pt>
              </c:numCache>
            </c:numRef>
          </c:val>
        </c:ser>
        <c:ser>
          <c:idx val="1"/>
          <c:order val="1"/>
          <c:tx>
            <c:strRef>
              <c:f>'GJNH Bed Occupancy &amp; Wait List'!$E$116</c:f>
              <c:strCache>
                <c:ptCount val="1"/>
                <c:pt idx="0">
                  <c:v>Target</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List'!$R$116:$AO$116</c:f>
              <c:numCache>
                <c:formatCode>0.0%</c:formatCode>
                <c:ptCount val="24"/>
                <c:pt idx="12">
                  <c:v>0.03</c:v>
                </c:pt>
                <c:pt idx="13">
                  <c:v>0.03</c:v>
                </c:pt>
                <c:pt idx="14">
                  <c:v>0.03</c:v>
                </c:pt>
                <c:pt idx="15">
                  <c:v>0.03</c:v>
                </c:pt>
                <c:pt idx="16">
                  <c:v>0.03</c:v>
                </c:pt>
                <c:pt idx="17">
                  <c:v>0.03</c:v>
                </c:pt>
                <c:pt idx="18">
                  <c:v>0.03</c:v>
                </c:pt>
                <c:pt idx="19">
                  <c:v>0.03</c:v>
                </c:pt>
                <c:pt idx="20">
                  <c:v>0.03</c:v>
                </c:pt>
                <c:pt idx="21">
                  <c:v>0.03</c:v>
                </c:pt>
                <c:pt idx="22">
                  <c:v>0.03</c:v>
                </c:pt>
                <c:pt idx="23">
                  <c:v>0.03</c:v>
                </c:pt>
              </c:numCache>
            </c:numRef>
          </c:val>
        </c:ser>
        <c:marker val="1"/>
        <c:axId val="121698944"/>
        <c:axId val="121852288"/>
      </c:lineChart>
      <c:dateAx>
        <c:axId val="121698944"/>
        <c:scaling>
          <c:orientation val="minMax"/>
        </c:scaling>
        <c:axPos val="b"/>
        <c:numFmt formatCode="mmm\-yy" sourceLinked="1"/>
        <c:tickLblPos val="nextTo"/>
        <c:txPr>
          <a:bodyPr/>
          <a:lstStyle/>
          <a:p>
            <a:pPr>
              <a:defRPr sz="800"/>
            </a:pPr>
            <a:endParaRPr lang="en-US"/>
          </a:p>
        </c:txPr>
        <c:crossAx val="121852288"/>
        <c:crosses val="autoZero"/>
        <c:auto val="1"/>
        <c:lblOffset val="100"/>
      </c:dateAx>
      <c:valAx>
        <c:axId val="121852288"/>
        <c:scaling>
          <c:orientation val="minMax"/>
        </c:scaling>
        <c:axPos val="l"/>
        <c:numFmt formatCode="0%" sourceLinked="0"/>
        <c:tickLblPos val="nextTo"/>
        <c:crossAx val="121698944"/>
        <c:crosses val="autoZero"/>
        <c:crossBetween val="between"/>
      </c:valAx>
      <c:spPr>
        <a:solidFill>
          <a:srgbClr val="EEECE1">
            <a:lumMod val="90000"/>
          </a:srgbClr>
        </a:solidFill>
        <a:ln>
          <a:solidFill>
            <a:sysClr val="windowText" lastClr="000000"/>
          </a:solidFill>
        </a:ln>
      </c:spPr>
    </c:plotArea>
    <c:plotVisOnly val="1"/>
  </c:chart>
  <c:spPr>
    <a:ln>
      <a:noFill/>
    </a:ln>
  </c:spPr>
  <c:printSettings>
    <c:headerFooter/>
    <c:pageMargins b="0.75000000000000433" l="0.70000000000000062" r="0.70000000000000062" t="0.75000000000000433" header="0.30000000000000032" footer="0.30000000000000032"/>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3.3186400412420679E-2"/>
          <c:y val="5.8511302687954285E-2"/>
          <c:w val="0.95673055688142761"/>
          <c:h val="0.85536626103555236"/>
        </c:manualLayout>
      </c:layout>
      <c:lineChart>
        <c:grouping val="standard"/>
        <c:ser>
          <c:idx val="0"/>
          <c:order val="0"/>
          <c:tx>
            <c:strRef>
              <c:f>'GJNH Bed Occupancy &amp; Wait List'!$E$118</c:f>
              <c:strCache>
                <c:ptCount val="1"/>
                <c:pt idx="0">
                  <c:v>Actual </c:v>
                </c:pt>
              </c:strCache>
            </c:strRef>
          </c:tx>
          <c:dLbls>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List'!$R$118:$AO$118</c:f>
              <c:numCache>
                <c:formatCode>0.0%</c:formatCode>
                <c:ptCount val="24"/>
                <c:pt idx="0">
                  <c:v>6.2100000000000002E-2</c:v>
                </c:pt>
                <c:pt idx="1">
                  <c:v>5.7500000000000002E-2</c:v>
                </c:pt>
                <c:pt idx="2">
                  <c:v>4.07E-2</c:v>
                </c:pt>
                <c:pt idx="3">
                  <c:v>4.3099999999999999E-2</c:v>
                </c:pt>
                <c:pt idx="4">
                  <c:v>5.7099999999999998E-2</c:v>
                </c:pt>
                <c:pt idx="5">
                  <c:v>4.1799999999999997E-2</c:v>
                </c:pt>
                <c:pt idx="6">
                  <c:v>3.5200000000000002E-2</c:v>
                </c:pt>
                <c:pt idx="7">
                  <c:v>4.3799999999999999E-2</c:v>
                </c:pt>
                <c:pt idx="8">
                  <c:v>6.0999999999999999E-2</c:v>
                </c:pt>
                <c:pt idx="9">
                  <c:v>3.3500000000000002E-2</c:v>
                </c:pt>
                <c:pt idx="10">
                  <c:v>2.69E-2</c:v>
                </c:pt>
                <c:pt idx="11">
                  <c:v>2.8299999999999999E-2</c:v>
                </c:pt>
                <c:pt idx="12">
                  <c:v>4.3299999999999998E-2</c:v>
                </c:pt>
                <c:pt idx="13">
                  <c:v>2.9000000000000001E-2</c:v>
                </c:pt>
                <c:pt idx="14">
                  <c:v>2.5000000000000001E-2</c:v>
                </c:pt>
              </c:numCache>
            </c:numRef>
          </c:val>
        </c:ser>
        <c:ser>
          <c:idx val="1"/>
          <c:order val="1"/>
          <c:tx>
            <c:strRef>
              <c:f>'GJNH Bed Occupancy &amp; Wait List'!$E$119</c:f>
              <c:strCache>
                <c:ptCount val="1"/>
                <c:pt idx="0">
                  <c:v>Target</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List'!$R$119:$AO$119</c:f>
              <c:numCache>
                <c:formatCode>0.0%</c:formatCode>
                <c:ptCount val="24"/>
                <c:pt idx="12">
                  <c:v>0.03</c:v>
                </c:pt>
                <c:pt idx="13">
                  <c:v>0.03</c:v>
                </c:pt>
                <c:pt idx="14">
                  <c:v>0.03</c:v>
                </c:pt>
                <c:pt idx="15">
                  <c:v>0.03</c:v>
                </c:pt>
                <c:pt idx="16">
                  <c:v>0.03</c:v>
                </c:pt>
                <c:pt idx="17">
                  <c:v>0.03</c:v>
                </c:pt>
                <c:pt idx="18">
                  <c:v>0.03</c:v>
                </c:pt>
                <c:pt idx="19">
                  <c:v>0.03</c:v>
                </c:pt>
                <c:pt idx="20">
                  <c:v>0.03</c:v>
                </c:pt>
                <c:pt idx="21">
                  <c:v>0.03</c:v>
                </c:pt>
                <c:pt idx="22">
                  <c:v>0.03</c:v>
                </c:pt>
                <c:pt idx="23">
                  <c:v>0.03</c:v>
                </c:pt>
              </c:numCache>
            </c:numRef>
          </c:val>
        </c:ser>
        <c:marker val="1"/>
        <c:axId val="121880960"/>
        <c:axId val="121882496"/>
      </c:lineChart>
      <c:dateAx>
        <c:axId val="121880960"/>
        <c:scaling>
          <c:orientation val="minMax"/>
        </c:scaling>
        <c:axPos val="b"/>
        <c:numFmt formatCode="mmm\-yy" sourceLinked="1"/>
        <c:tickLblPos val="nextTo"/>
        <c:txPr>
          <a:bodyPr/>
          <a:lstStyle/>
          <a:p>
            <a:pPr>
              <a:defRPr sz="800"/>
            </a:pPr>
            <a:endParaRPr lang="en-US"/>
          </a:p>
        </c:txPr>
        <c:crossAx val="121882496"/>
        <c:crosses val="autoZero"/>
        <c:auto val="1"/>
        <c:lblOffset val="100"/>
      </c:dateAx>
      <c:valAx>
        <c:axId val="121882496"/>
        <c:scaling>
          <c:orientation val="minMax"/>
        </c:scaling>
        <c:axPos val="l"/>
        <c:numFmt formatCode="0%" sourceLinked="0"/>
        <c:tickLblPos val="nextTo"/>
        <c:crossAx val="121880960"/>
        <c:crosses val="autoZero"/>
        <c:crossBetween val="between"/>
      </c:valAx>
      <c:spPr>
        <a:solidFill>
          <a:srgbClr val="EEECE1">
            <a:lumMod val="90000"/>
          </a:srgbClr>
        </a:solidFill>
        <a:ln>
          <a:solidFill>
            <a:sysClr val="windowText" lastClr="000000"/>
          </a:solidFill>
        </a:ln>
      </c:spPr>
    </c:plotArea>
    <c:plotVisOnly val="1"/>
  </c:chart>
  <c:spPr>
    <a:ln>
      <a:noFill/>
    </a:ln>
  </c:spPr>
  <c:printSettings>
    <c:headerFooter/>
    <c:pageMargins b="0.75000000000000455" l="0.70000000000000062" r="0.70000000000000062" t="0.75000000000000455" header="0.30000000000000032" footer="0.30000000000000032"/>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268670195957791E-2"/>
          <c:y val="3.1537569431728009E-2"/>
          <c:w val="0.95376066760610012"/>
          <c:h val="0.87323404341899291"/>
        </c:manualLayout>
      </c:layout>
      <c:lineChart>
        <c:grouping val="standard"/>
        <c:ser>
          <c:idx val="0"/>
          <c:order val="0"/>
          <c:tx>
            <c:strRef>
              <c:f>'GJNH Bed Occupancy &amp; Wait List'!$E$121</c:f>
              <c:strCache>
                <c:ptCount val="1"/>
                <c:pt idx="0">
                  <c:v>Actual </c:v>
                </c:pt>
              </c:strCache>
            </c:strRef>
          </c:tx>
          <c:dLbls>
            <c:showVal val="1"/>
          </c:dLbls>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List'!$R$121:$AO$121</c:f>
              <c:numCache>
                <c:formatCode>0.0%</c:formatCode>
                <c:ptCount val="24"/>
                <c:pt idx="0">
                  <c:v>7.6899999999999996E-2</c:v>
                </c:pt>
                <c:pt idx="1">
                  <c:v>0</c:v>
                </c:pt>
                <c:pt idx="2">
                  <c:v>0</c:v>
                </c:pt>
                <c:pt idx="3">
                  <c:v>0</c:v>
                </c:pt>
                <c:pt idx="4">
                  <c:v>7.3200000000000001E-2</c:v>
                </c:pt>
                <c:pt idx="5">
                  <c:v>0.13039999999999999</c:v>
                </c:pt>
                <c:pt idx="6">
                  <c:v>0.125</c:v>
                </c:pt>
                <c:pt idx="7">
                  <c:v>2.2200000000000001E-2</c:v>
                </c:pt>
                <c:pt idx="8">
                  <c:v>9.5200000000000007E-2</c:v>
                </c:pt>
                <c:pt idx="9">
                  <c:v>0.1081</c:v>
                </c:pt>
                <c:pt idx="10">
                  <c:v>0</c:v>
                </c:pt>
                <c:pt idx="11">
                  <c:v>0.1053</c:v>
                </c:pt>
                <c:pt idx="12">
                  <c:v>2.7E-2</c:v>
                </c:pt>
                <c:pt idx="13">
                  <c:v>5.2600000000000001E-2</c:v>
                </c:pt>
                <c:pt idx="14">
                  <c:v>5.0999999999999997E-2</c:v>
                </c:pt>
              </c:numCache>
            </c:numRef>
          </c:val>
        </c:ser>
        <c:ser>
          <c:idx val="1"/>
          <c:order val="1"/>
          <c:tx>
            <c:strRef>
              <c:f>'GJNH Bed Occupancy &amp; Wait List'!$E$122</c:f>
              <c:strCache>
                <c:ptCount val="1"/>
                <c:pt idx="0">
                  <c:v>Target</c:v>
                </c:pt>
              </c:strCache>
            </c:strRef>
          </c:tx>
          <c:marker>
            <c:symbol val="none"/>
          </c:marker>
          <c:cat>
            <c:numRef>
              <c:f>'GJNH Bed Occupancy &amp; Wait List'!$R$2:$AO$2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'GJNH Bed Occupancy &amp; Wait List'!$R$122:$AO$122</c:f>
              <c:numCache>
                <c:formatCode>0.0%</c:formatCode>
                <c:ptCount val="24"/>
                <c:pt idx="12">
                  <c:v>5.4199999999999998E-2</c:v>
                </c:pt>
                <c:pt idx="13">
                  <c:v>5.1999999999999998E-2</c:v>
                </c:pt>
                <c:pt idx="14">
                  <c:v>4.9799999999999997E-2</c:v>
                </c:pt>
                <c:pt idx="15">
                  <c:v>4.7600000000000003E-2</c:v>
                </c:pt>
                <c:pt idx="16">
                  <c:v>4.5400000000000003E-2</c:v>
                </c:pt>
                <c:pt idx="17">
                  <c:v>4.3200000000000002E-2</c:v>
                </c:pt>
                <c:pt idx="18">
                  <c:v>4.1000000000000002E-2</c:v>
                </c:pt>
                <c:pt idx="19">
                  <c:v>3.8800000000000001E-2</c:v>
                </c:pt>
                <c:pt idx="20">
                  <c:v>3.6600000000000001E-2</c:v>
                </c:pt>
                <c:pt idx="21">
                  <c:v>3.44E-2</c:v>
                </c:pt>
                <c:pt idx="22">
                  <c:v>3.2199999999999999E-2</c:v>
                </c:pt>
                <c:pt idx="23">
                  <c:v>0.03</c:v>
                </c:pt>
              </c:numCache>
            </c:numRef>
          </c:val>
        </c:ser>
        <c:marker val="1"/>
        <c:axId val="121796480"/>
        <c:axId val="121798016"/>
      </c:lineChart>
      <c:dateAx>
        <c:axId val="121796480"/>
        <c:scaling>
          <c:orientation val="minMax"/>
        </c:scaling>
        <c:axPos val="b"/>
        <c:numFmt formatCode="mmm\-yy" sourceLinked="1"/>
        <c:tickLblPos val="nextTo"/>
        <c:txPr>
          <a:bodyPr/>
          <a:lstStyle/>
          <a:p>
            <a:pPr>
              <a:defRPr sz="800"/>
            </a:pPr>
            <a:endParaRPr lang="en-US"/>
          </a:p>
        </c:txPr>
        <c:crossAx val="121798016"/>
        <c:crosses val="autoZero"/>
        <c:auto val="1"/>
        <c:lblOffset val="100"/>
      </c:dateAx>
      <c:valAx>
        <c:axId val="121798016"/>
        <c:scaling>
          <c:orientation val="minMax"/>
        </c:scaling>
        <c:axPos val="l"/>
        <c:numFmt formatCode="0%" sourceLinked="0"/>
        <c:tickLblPos val="nextTo"/>
        <c:crossAx val="121796480"/>
        <c:crosses val="autoZero"/>
        <c:crossBetween val="between"/>
      </c:valAx>
      <c:spPr>
        <a:solidFill>
          <a:srgbClr val="EEECE1">
            <a:lumMod val="90000"/>
          </a:srgbClr>
        </a:solidFill>
        <a:ln>
          <a:solidFill>
            <a:sysClr val="windowText" lastClr="000000"/>
          </a:solidFill>
        </a:ln>
      </c:spPr>
    </c:plotArea>
    <c:plotVisOnly val="1"/>
  </c:chart>
  <c:spPr>
    <a:ln>
      <a:noFill/>
    </a:ln>
  </c:spPr>
  <c:printSettings>
    <c:headerFooter/>
    <c:pageMargins b="0.75000000000000477" l="0.70000000000000062" r="0.70000000000000062" t="0.75000000000000477" header="0.30000000000000032" footer="0.30000000000000032"/>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Hotel'!$E$8</c:f>
              <c:strCache>
                <c:ptCount val="1"/>
                <c:pt idx="0">
                  <c:v>Actual %</c:v>
                </c:pt>
              </c:strCache>
            </c:strRef>
          </c:tx>
          <c:marker>
            <c:symbol val="none"/>
          </c:marker>
          <c:cat>
            <c:numRef>
              <c:f>'GJ Conference Hotel'!$F$2:$AO$2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Hotel'!$F$8:$AO$8</c:f>
              <c:numCache>
                <c:formatCode>0.0%</c:formatCode>
                <c:ptCount val="24"/>
                <c:pt idx="0">
                  <c:v>2.2599999999999999E-2</c:v>
                </c:pt>
                <c:pt idx="1">
                  <c:v>2.87E-2</c:v>
                </c:pt>
                <c:pt idx="2">
                  <c:v>2.7799999999999998E-2</c:v>
                </c:pt>
                <c:pt idx="3">
                  <c:v>2.01E-2</c:v>
                </c:pt>
                <c:pt idx="4">
                  <c:v>2.12E-2</c:v>
                </c:pt>
                <c:pt idx="5">
                  <c:v>4.7000000000000002E-3</c:v>
                </c:pt>
                <c:pt idx="6">
                  <c:v>8.0000000000000002E-3</c:v>
                </c:pt>
                <c:pt idx="7">
                  <c:v>2.1000000000000001E-2</c:v>
                </c:pt>
                <c:pt idx="8">
                  <c:v>2.7199999999999998E-2</c:v>
                </c:pt>
                <c:pt idx="9">
                  <c:v>2.9700000000000001E-2</c:v>
                </c:pt>
                <c:pt idx="10">
                  <c:v>1.9400000000000001E-2</c:v>
                </c:pt>
                <c:pt idx="11">
                  <c:v>3.1099999999999999E-2</c:v>
                </c:pt>
                <c:pt idx="12">
                  <c:v>3.0700000000000002E-2</c:v>
                </c:pt>
                <c:pt idx="13">
                  <c:v>4.7100000000000003E-2</c:v>
                </c:pt>
              </c:numCache>
            </c:numRef>
          </c:val>
        </c:ser>
        <c:ser>
          <c:idx val="1"/>
          <c:order val="1"/>
          <c:tx>
            <c:strRef>
              <c:f>'GJ Conference Hotel'!$E$9</c:f>
              <c:strCache>
                <c:ptCount val="1"/>
                <c:pt idx="0">
                  <c:v>Target</c:v>
                </c:pt>
              </c:strCache>
            </c:strRef>
          </c:tx>
          <c:spPr>
            <a:ln>
              <a:solidFill>
                <a:srgbClr val="00B050"/>
              </a:solidFill>
            </a:ln>
          </c:spPr>
          <c:marker>
            <c:symbol val="none"/>
          </c:marker>
          <c:cat>
            <c:numRef>
              <c:f>'GJ Conference Hotel'!$F$2:$AO$2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Hotel'!$F$9:$AO$9</c:f>
              <c:numCache>
                <c:formatCode>0.00%</c:formatCode>
                <c:ptCount val="24"/>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numCache>
            </c:numRef>
          </c:val>
        </c:ser>
        <c:marker val="1"/>
        <c:axId val="129415424"/>
        <c:axId val="129417216"/>
      </c:lineChart>
      <c:dateAx>
        <c:axId val="129415424"/>
        <c:scaling>
          <c:orientation val="minMax"/>
        </c:scaling>
        <c:delete val="1"/>
        <c:axPos val="b"/>
        <c:numFmt formatCode="mmm\-yy" sourceLinked="1"/>
        <c:tickLblPos val="none"/>
        <c:crossAx val="129417216"/>
        <c:crosses val="autoZero"/>
        <c:auto val="1"/>
        <c:lblOffset val="100"/>
      </c:dateAx>
      <c:valAx>
        <c:axId val="129417216"/>
        <c:scaling>
          <c:orientation val="minMax"/>
        </c:scaling>
        <c:delete val="1"/>
        <c:axPos val="l"/>
        <c:numFmt formatCode="0.0%" sourceLinked="1"/>
        <c:tickLblPos val="none"/>
        <c:crossAx val="12941542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Hotel'!$E$12</c:f>
              <c:strCache>
                <c:ptCount val="1"/>
                <c:pt idx="0">
                  <c:v>Actual %</c:v>
                </c:pt>
              </c:strCache>
            </c:strRef>
          </c:tx>
          <c:marker>
            <c:symbol val="none"/>
          </c:marker>
          <c:cat>
            <c:numRef>
              <c:f>'GJ Conference Hotel'!$H$2:$AO$2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Hotel'!$H$12:$AO$12</c:f>
              <c:numCache>
                <c:formatCode>0.0%</c:formatCode>
                <c:ptCount val="24"/>
                <c:pt idx="0">
                  <c:v>0.93020000000000003</c:v>
                </c:pt>
                <c:pt idx="1">
                  <c:v>0.93020000000000003</c:v>
                </c:pt>
                <c:pt idx="2">
                  <c:v>0.91</c:v>
                </c:pt>
                <c:pt idx="3">
                  <c:v>0.89</c:v>
                </c:pt>
                <c:pt idx="4">
                  <c:v>0.88</c:v>
                </c:pt>
                <c:pt idx="5">
                  <c:v>0.87</c:v>
                </c:pt>
                <c:pt idx="6">
                  <c:v>0.88</c:v>
                </c:pt>
                <c:pt idx="7">
                  <c:v>0.87</c:v>
                </c:pt>
                <c:pt idx="8">
                  <c:v>0.76</c:v>
                </c:pt>
                <c:pt idx="9">
                  <c:v>0.92</c:v>
                </c:pt>
                <c:pt idx="10">
                  <c:v>0</c:v>
                </c:pt>
                <c:pt idx="11">
                  <c:v>0</c:v>
                </c:pt>
                <c:pt idx="12">
                  <c:v>0</c:v>
                </c:pt>
                <c:pt idx="13">
                  <c:v>0</c:v>
                </c:pt>
              </c:numCache>
            </c:numRef>
          </c:val>
        </c:ser>
        <c:ser>
          <c:idx val="1"/>
          <c:order val="1"/>
          <c:tx>
            <c:strRef>
              <c:f>'GJ Conference Hotel'!$E$13</c:f>
              <c:strCache>
                <c:ptCount val="1"/>
                <c:pt idx="0">
                  <c:v>Target</c:v>
                </c:pt>
              </c:strCache>
            </c:strRef>
          </c:tx>
          <c:spPr>
            <a:ln>
              <a:solidFill>
                <a:srgbClr val="00B050"/>
              </a:solidFill>
            </a:ln>
          </c:spPr>
          <c:marker>
            <c:symbol val="none"/>
          </c:marker>
          <c:cat>
            <c:numRef>
              <c:f>'GJ Conference Hotel'!$H$2:$AO$2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Hotel'!$H$13:$AO$13</c:f>
              <c:numCache>
                <c:formatCode>General</c:formatCode>
                <c:ptCount val="24"/>
                <c:pt idx="2" formatCode="0%">
                  <c:v>0.8</c:v>
                </c:pt>
                <c:pt idx="5" formatCode="0%">
                  <c:v>0.8</c:v>
                </c:pt>
                <c:pt idx="8" formatCode="0%">
                  <c:v>0.8</c:v>
                </c:pt>
                <c:pt idx="11" formatCode="0%">
                  <c:v>0.8</c:v>
                </c:pt>
                <c:pt idx="12" formatCode="0%">
                  <c:v>0.8</c:v>
                </c:pt>
                <c:pt idx="13" formatCode="0%">
                  <c:v>0.8</c:v>
                </c:pt>
                <c:pt idx="14" formatCode="0%">
                  <c:v>0.8</c:v>
                </c:pt>
                <c:pt idx="15" formatCode="0%">
                  <c:v>0.8</c:v>
                </c:pt>
                <c:pt idx="16" formatCode="0%">
                  <c:v>0.8</c:v>
                </c:pt>
                <c:pt idx="17" formatCode="0%">
                  <c:v>0.8</c:v>
                </c:pt>
                <c:pt idx="18" formatCode="0%">
                  <c:v>0.8</c:v>
                </c:pt>
                <c:pt idx="19" formatCode="0%">
                  <c:v>0.8</c:v>
                </c:pt>
                <c:pt idx="20" formatCode="0%">
                  <c:v>0.8</c:v>
                </c:pt>
                <c:pt idx="21" formatCode="0%">
                  <c:v>0.8</c:v>
                </c:pt>
                <c:pt idx="22" formatCode="0%">
                  <c:v>0.8</c:v>
                </c:pt>
                <c:pt idx="23" formatCode="0%">
                  <c:v>0.8</c:v>
                </c:pt>
              </c:numCache>
            </c:numRef>
          </c:val>
        </c:ser>
        <c:marker val="1"/>
        <c:axId val="121917440"/>
        <c:axId val="121918976"/>
      </c:lineChart>
      <c:dateAx>
        <c:axId val="121917440"/>
        <c:scaling>
          <c:orientation val="minMax"/>
        </c:scaling>
        <c:delete val="1"/>
        <c:axPos val="b"/>
        <c:numFmt formatCode="mmm\-yy" sourceLinked="1"/>
        <c:tickLblPos val="none"/>
        <c:crossAx val="121918976"/>
        <c:crosses val="autoZero"/>
        <c:auto val="1"/>
        <c:lblOffset val="100"/>
      </c:dateAx>
      <c:valAx>
        <c:axId val="121918976"/>
        <c:scaling>
          <c:orientation val="minMax"/>
          <c:min val="0.4"/>
        </c:scaling>
        <c:delete val="1"/>
        <c:axPos val="l"/>
        <c:numFmt formatCode="0.0%" sourceLinked="1"/>
        <c:tickLblPos val="none"/>
        <c:crossAx val="12191744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Hotel'!$E$16</c:f>
              <c:strCache>
                <c:ptCount val="1"/>
                <c:pt idx="0">
                  <c:v>Variance</c:v>
                </c:pt>
              </c:strCache>
            </c:strRef>
          </c:tx>
          <c:marker>
            <c:symbol val="none"/>
          </c:marker>
          <c:cat>
            <c:numRef>
              <c:f>'GJ Conference Hotel'!$H$2:$AO$2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Hotel'!$H$16:$AO$16</c:f>
              <c:numCache>
                <c:formatCode>0.0%</c:formatCode>
                <c:ptCount val="24"/>
                <c:pt idx="0">
                  <c:v>0.186</c:v>
                </c:pt>
                <c:pt idx="1">
                  <c:v>0.90239999999999998</c:v>
                </c:pt>
                <c:pt idx="2">
                  <c:v>-3.4299999999999997E-2</c:v>
                </c:pt>
                <c:pt idx="3">
                  <c:v>-0.64400000000000002</c:v>
                </c:pt>
                <c:pt idx="4">
                  <c:v>-0.48530000000000001</c:v>
                </c:pt>
                <c:pt idx="5">
                  <c:v>-0.39700000000000002</c:v>
                </c:pt>
                <c:pt idx="6">
                  <c:v>-0.42499999999999999</c:v>
                </c:pt>
                <c:pt idx="7">
                  <c:v>-0.315</c:v>
                </c:pt>
                <c:pt idx="8">
                  <c:v>-0.45600000000000002</c:v>
                </c:pt>
                <c:pt idx="9">
                  <c:v>-0.42299999999999999</c:v>
                </c:pt>
                <c:pt idx="10">
                  <c:v>-0.19</c:v>
                </c:pt>
                <c:pt idx="11">
                  <c:v>-0.1588</c:v>
                </c:pt>
                <c:pt idx="12">
                  <c:v>0.13850000000000001</c:v>
                </c:pt>
                <c:pt idx="13">
                  <c:v>-2E-3</c:v>
                </c:pt>
              </c:numCache>
            </c:numRef>
          </c:val>
        </c:ser>
        <c:ser>
          <c:idx val="1"/>
          <c:order val="1"/>
          <c:tx>
            <c:strRef>
              <c:f>'GJ Conference Hotel'!$E$17</c:f>
              <c:strCache>
                <c:ptCount val="1"/>
                <c:pt idx="0">
                  <c:v>Target</c:v>
                </c:pt>
              </c:strCache>
            </c:strRef>
          </c:tx>
          <c:spPr>
            <a:ln>
              <a:solidFill>
                <a:srgbClr val="00B050"/>
              </a:solidFill>
            </a:ln>
          </c:spPr>
          <c:marker>
            <c:symbol val="none"/>
          </c:marker>
          <c:cat>
            <c:numRef>
              <c:f>'GJ Conference Hotel'!$H$2:$AO$2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Hotel'!$H$17:$AO$17</c:f>
              <c:numCache>
                <c:formatCode>0.00%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ser>
          <c:idx val="2"/>
          <c:order val="2"/>
          <c:tx>
            <c:strRef>
              <c:f>'GJ Conference Hotel'!$E$18</c:f>
              <c:strCache>
                <c:ptCount val="1"/>
              </c:strCache>
            </c:strRef>
          </c:tx>
          <c:spPr>
            <a:ln>
              <a:solidFill>
                <a:srgbClr val="C00000"/>
              </a:solidFill>
            </a:ln>
          </c:spPr>
          <c:marker>
            <c:symbol val="none"/>
          </c:marker>
          <c:cat>
            <c:numRef>
              <c:f>'GJ Conference Hotel'!$H$2:$AO$2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Hotel'!$H$18:$AO$18</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er>
        <c:marker val="1"/>
        <c:axId val="121952896"/>
        <c:axId val="131535232"/>
      </c:lineChart>
      <c:dateAx>
        <c:axId val="121952896"/>
        <c:scaling>
          <c:orientation val="minMax"/>
        </c:scaling>
        <c:delete val="1"/>
        <c:axPos val="b"/>
        <c:numFmt formatCode="mmm\-yy" sourceLinked="1"/>
        <c:tickLblPos val="none"/>
        <c:crossAx val="131535232"/>
        <c:crosses val="autoZero"/>
        <c:auto val="1"/>
        <c:lblOffset val="100"/>
      </c:dateAx>
      <c:valAx>
        <c:axId val="131535232"/>
        <c:scaling>
          <c:orientation val="minMax"/>
          <c:max val="0.95000000000000062"/>
          <c:min val="-1"/>
        </c:scaling>
        <c:delete val="1"/>
        <c:axPos val="l"/>
        <c:numFmt formatCode="0.0%" sourceLinked="1"/>
        <c:tickLblPos val="none"/>
        <c:crossAx val="121952896"/>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0264547238473802E-2"/>
          <c:y val="0.11050221953634946"/>
          <c:w val="0.93947090552305235"/>
          <c:h val="0.82922384253473835"/>
        </c:manualLayout>
      </c:layout>
      <c:lineChart>
        <c:grouping val="standard"/>
        <c:ser>
          <c:idx val="0"/>
          <c:order val="0"/>
          <c:tx>
            <c:strRef>
              <c:f>'GJ Conference Hotel'!$E$20</c:f>
              <c:strCache>
                <c:ptCount val="1"/>
                <c:pt idx="0">
                  <c:v>Variance</c:v>
                </c:pt>
              </c:strCache>
            </c:strRef>
          </c:tx>
          <c:marker>
            <c:symbol val="none"/>
          </c:marker>
          <c:cat>
            <c:numRef>
              <c:f>'GJ Conference Hotel'!$H$2:$AO$2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Hotel'!$H$20:$AO$20</c:f>
              <c:numCache>
                <c:formatCode>0.0%</c:formatCode>
                <c:ptCount val="24"/>
                <c:pt idx="0">
                  <c:v>9.4999999999999998E-3</c:v>
                </c:pt>
                <c:pt idx="1">
                  <c:v>3.2800000000000003E-2</c:v>
                </c:pt>
                <c:pt idx="2">
                  <c:v>-1.18E-2</c:v>
                </c:pt>
                <c:pt idx="3">
                  <c:v>-2.1899999999999999E-2</c:v>
                </c:pt>
                <c:pt idx="4">
                  <c:v>-2.6700000000000002E-2</c:v>
                </c:pt>
                <c:pt idx="5">
                  <c:v>-6.0999999999999999E-2</c:v>
                </c:pt>
                <c:pt idx="6">
                  <c:v>-8.7999999999999995E-2</c:v>
                </c:pt>
                <c:pt idx="7">
                  <c:v>-7.9899999999999999E-2</c:v>
                </c:pt>
                <c:pt idx="8">
                  <c:v>-0.104</c:v>
                </c:pt>
                <c:pt idx="9">
                  <c:v>-8.7999999999999995E-2</c:v>
                </c:pt>
                <c:pt idx="10">
                  <c:v>-8.4000000000000005E-2</c:v>
                </c:pt>
                <c:pt idx="11">
                  <c:v>-7.6799999999999993E-2</c:v>
                </c:pt>
                <c:pt idx="12">
                  <c:v>1.4999999999999999E-2</c:v>
                </c:pt>
                <c:pt idx="13">
                  <c:v>1.8100000000000002E-2</c:v>
                </c:pt>
              </c:numCache>
            </c:numRef>
          </c:val>
        </c:ser>
        <c:ser>
          <c:idx val="1"/>
          <c:order val="1"/>
          <c:tx>
            <c:strRef>
              <c:f>'GJ Conference Hotel'!$E$21</c:f>
              <c:strCache>
                <c:ptCount val="1"/>
                <c:pt idx="0">
                  <c:v>Target</c:v>
                </c:pt>
              </c:strCache>
            </c:strRef>
          </c:tx>
          <c:spPr>
            <a:ln>
              <a:solidFill>
                <a:srgbClr val="00B050"/>
              </a:solidFill>
            </a:ln>
          </c:spPr>
          <c:marker>
            <c:symbol val="none"/>
          </c:marker>
          <c:cat>
            <c:numRef>
              <c:f>'GJ Conference Hotel'!$H$2:$AO$2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Hotel'!$H$21:$AO$21</c:f>
              <c:numCache>
                <c:formatCode>0.00%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ser>
          <c:idx val="2"/>
          <c:order val="2"/>
          <c:tx>
            <c:strRef>
              <c:f>'GJ Conference Hotel'!$E$22</c:f>
              <c:strCache>
                <c:ptCount val="1"/>
              </c:strCache>
            </c:strRef>
          </c:tx>
          <c:spPr>
            <a:ln>
              <a:solidFill>
                <a:srgbClr val="C00000"/>
              </a:solidFill>
            </a:ln>
          </c:spPr>
          <c:marker>
            <c:symbol val="none"/>
          </c:marker>
          <c:cat>
            <c:numRef>
              <c:f>'GJ Conference Hotel'!$H$2:$AO$2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Hotel'!$H$22:$AO$22</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er>
        <c:marker val="1"/>
        <c:axId val="131552000"/>
        <c:axId val="131553536"/>
      </c:lineChart>
      <c:dateAx>
        <c:axId val="131552000"/>
        <c:scaling>
          <c:orientation val="minMax"/>
        </c:scaling>
        <c:delete val="1"/>
        <c:axPos val="b"/>
        <c:numFmt formatCode="mmm\-yy" sourceLinked="1"/>
        <c:tickLblPos val="none"/>
        <c:crossAx val="131553536"/>
        <c:crosses val="autoZero"/>
        <c:auto val="1"/>
        <c:lblOffset val="100"/>
      </c:dateAx>
      <c:valAx>
        <c:axId val="131553536"/>
        <c:scaling>
          <c:orientation val="minMax"/>
          <c:max val="0.11"/>
          <c:min val="-0.11"/>
        </c:scaling>
        <c:delete val="1"/>
        <c:axPos val="l"/>
        <c:numFmt formatCode="0.0%" sourceLinked="1"/>
        <c:tickLblPos val="none"/>
        <c:crossAx val="131552000"/>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Hotel'!$E$25</c:f>
              <c:strCache>
                <c:ptCount val="1"/>
                <c:pt idx="0">
                  <c:v>Actual%</c:v>
                </c:pt>
              </c:strCache>
            </c:strRef>
          </c:tx>
          <c:marker>
            <c:symbol val="none"/>
          </c:marker>
          <c:cat>
            <c:numRef>
              <c:f>'GJ Conference Hotel'!$F$2:$AO$2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Hotel'!$F$25:$AO$25</c:f>
              <c:numCache>
                <c:formatCode>0.0%</c:formatCode>
                <c:ptCount val="24"/>
                <c:pt idx="0">
                  <c:v>0.58279999999999998</c:v>
                </c:pt>
                <c:pt idx="1">
                  <c:v>0.753</c:v>
                </c:pt>
                <c:pt idx="2">
                  <c:v>0.79800000000000004</c:v>
                </c:pt>
                <c:pt idx="3">
                  <c:v>0.77900000000000003</c:v>
                </c:pt>
                <c:pt idx="4">
                  <c:v>0.91900000000000004</c:v>
                </c:pt>
                <c:pt idx="5">
                  <c:v>0.85799999999999998</c:v>
                </c:pt>
                <c:pt idx="6">
                  <c:v>0.88500000000000001</c:v>
                </c:pt>
                <c:pt idx="7">
                  <c:v>0.88900000000000001</c:v>
                </c:pt>
                <c:pt idx="8">
                  <c:v>0.56000000000000005</c:v>
                </c:pt>
                <c:pt idx="9">
                  <c:v>0.65500000000000003</c:v>
                </c:pt>
                <c:pt idx="10">
                  <c:v>0.76900000000000002</c:v>
                </c:pt>
                <c:pt idx="11">
                  <c:v>0.76600000000000001</c:v>
                </c:pt>
                <c:pt idx="12">
                  <c:v>0.69599999999999995</c:v>
                </c:pt>
                <c:pt idx="13">
                  <c:v>0.83699999999999997</c:v>
                </c:pt>
              </c:numCache>
            </c:numRef>
          </c:val>
        </c:ser>
        <c:ser>
          <c:idx val="1"/>
          <c:order val="1"/>
          <c:tx>
            <c:strRef>
              <c:f>'GJ Conference Hotel'!$E$26</c:f>
              <c:strCache>
                <c:ptCount val="1"/>
                <c:pt idx="0">
                  <c:v>Target %</c:v>
                </c:pt>
              </c:strCache>
            </c:strRef>
          </c:tx>
          <c:spPr>
            <a:ln>
              <a:solidFill>
                <a:srgbClr val="00B050"/>
              </a:solidFill>
            </a:ln>
          </c:spPr>
          <c:marker>
            <c:symbol val="none"/>
          </c:marker>
          <c:cat>
            <c:numRef>
              <c:f>'GJ Conference Hotel'!$F$2:$AO$2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Hotel'!$F$26:$AO$26</c:f>
              <c:numCache>
                <c:formatCode>0.0%</c:formatCode>
                <c:ptCount val="24"/>
                <c:pt idx="0">
                  <c:v>0.75600000000000001</c:v>
                </c:pt>
                <c:pt idx="1">
                  <c:v>0.75600000000000001</c:v>
                </c:pt>
                <c:pt idx="2">
                  <c:v>0.75600000000000001</c:v>
                </c:pt>
                <c:pt idx="3">
                  <c:v>0.75600000000000001</c:v>
                </c:pt>
                <c:pt idx="4">
                  <c:v>0.75600000000000001</c:v>
                </c:pt>
                <c:pt idx="5">
                  <c:v>0.75600000000000001</c:v>
                </c:pt>
                <c:pt idx="6">
                  <c:v>0.75600000000000001</c:v>
                </c:pt>
                <c:pt idx="7">
                  <c:v>0.75600000000000001</c:v>
                </c:pt>
                <c:pt idx="8">
                  <c:v>0.75600000000000001</c:v>
                </c:pt>
                <c:pt idx="9">
                  <c:v>0.75600000000000001</c:v>
                </c:pt>
                <c:pt idx="10">
                  <c:v>0.75600000000000001</c:v>
                </c:pt>
                <c:pt idx="11">
                  <c:v>0.75600000000000001</c:v>
                </c:pt>
                <c:pt idx="12">
                  <c:v>0.68583877995642706</c:v>
                </c:pt>
                <c:pt idx="13">
                  <c:v>0.80813830908707573</c:v>
                </c:pt>
                <c:pt idx="14">
                  <c:v>0.84596949891067541</c:v>
                </c:pt>
                <c:pt idx="15">
                  <c:v>0.78051865907653384</c:v>
                </c:pt>
                <c:pt idx="16">
                  <c:v>0.9348513598987982</c:v>
                </c:pt>
                <c:pt idx="17">
                  <c:v>0.85947712418300659</c:v>
                </c:pt>
                <c:pt idx="18">
                  <c:v>0.72359266287160029</c:v>
                </c:pt>
                <c:pt idx="19">
                  <c:v>0.6588235294117647</c:v>
                </c:pt>
                <c:pt idx="20">
                  <c:v>0.52498418722327644</c:v>
                </c:pt>
                <c:pt idx="21">
                  <c:v>0.59350621969217798</c:v>
                </c:pt>
                <c:pt idx="22">
                  <c:v>0.67110177404295046</c:v>
                </c:pt>
                <c:pt idx="23">
                  <c:v>0.67257010331014122</c:v>
                </c:pt>
              </c:numCache>
            </c:numRef>
          </c:val>
        </c:ser>
        <c:marker val="1"/>
        <c:axId val="131605632"/>
        <c:axId val="131607168"/>
      </c:lineChart>
      <c:dateAx>
        <c:axId val="131605632"/>
        <c:scaling>
          <c:orientation val="minMax"/>
        </c:scaling>
        <c:delete val="1"/>
        <c:axPos val="b"/>
        <c:numFmt formatCode="mmm\-yy" sourceLinked="1"/>
        <c:tickLblPos val="none"/>
        <c:crossAx val="131607168"/>
        <c:crosses val="autoZero"/>
        <c:auto val="1"/>
        <c:lblOffset val="100"/>
      </c:dateAx>
      <c:valAx>
        <c:axId val="131607168"/>
        <c:scaling>
          <c:orientation val="minMax"/>
          <c:max val="0.95000000000000062"/>
          <c:min val="0.5"/>
        </c:scaling>
        <c:delete val="1"/>
        <c:axPos val="l"/>
        <c:numFmt formatCode="0.0%" sourceLinked="1"/>
        <c:tickLblPos val="none"/>
        <c:crossAx val="131605632"/>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Hotel'!$E$38</c:f>
              <c:strCache>
                <c:ptCount val="1"/>
                <c:pt idx="0">
                  <c:v>Variance</c:v>
                </c:pt>
              </c:strCache>
            </c:strRef>
          </c:tx>
          <c:marker>
            <c:symbol val="none"/>
          </c:marker>
          <c:cat>
            <c:numRef>
              <c:f>'GJ Conference Hotel'!$F$2:$AO$2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Hotel'!$F$38:$AO$38</c:f>
              <c:numCache>
                <c:formatCode>0.0%</c:formatCode>
                <c:ptCount val="24"/>
                <c:pt idx="0">
                  <c:v>-0.14410000000000001</c:v>
                </c:pt>
                <c:pt idx="1">
                  <c:v>-8.5699999999999998E-2</c:v>
                </c:pt>
                <c:pt idx="2">
                  <c:v>-5.3199999999999997E-2</c:v>
                </c:pt>
                <c:pt idx="3">
                  <c:v>-4.3499999999999997E-2</c:v>
                </c:pt>
                <c:pt idx="4">
                  <c:v>1.4E-3</c:v>
                </c:pt>
                <c:pt idx="5">
                  <c:v>-6.0000000000000001E-3</c:v>
                </c:pt>
                <c:pt idx="6">
                  <c:v>6.0000000000000001E-3</c:v>
                </c:pt>
                <c:pt idx="7">
                  <c:v>5.0000000000000001E-3</c:v>
                </c:pt>
                <c:pt idx="8">
                  <c:v>2E-3</c:v>
                </c:pt>
                <c:pt idx="9">
                  <c:v>1.4E-2</c:v>
                </c:pt>
                <c:pt idx="10">
                  <c:v>2.4E-2</c:v>
                </c:pt>
                <c:pt idx="11">
                  <c:v>0.02</c:v>
                </c:pt>
                <c:pt idx="12">
                  <c:v>-3.7199999999999997E-2</c:v>
                </c:pt>
                <c:pt idx="13">
                  <c:v>-5.1799999999999999E-2</c:v>
                </c:pt>
              </c:numCache>
            </c:numRef>
          </c:val>
        </c:ser>
        <c:ser>
          <c:idx val="1"/>
          <c:order val="1"/>
          <c:tx>
            <c:strRef>
              <c:f>'GJ Conference Hotel'!$E$39</c:f>
              <c:strCache>
                <c:ptCount val="1"/>
                <c:pt idx="0">
                  <c:v>Upper red</c:v>
                </c:pt>
              </c:strCache>
            </c:strRef>
          </c:tx>
          <c:spPr>
            <a:ln>
              <a:solidFill>
                <a:srgbClr val="FF0000"/>
              </a:solidFill>
            </a:ln>
          </c:spPr>
          <c:marker>
            <c:symbol val="none"/>
          </c:marker>
          <c:cat>
            <c:numRef>
              <c:f>'GJ Conference Hotel'!$F$2:$AO$2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Hotel'!$F$39:$AO$39</c:f>
              <c:numCache>
                <c:formatCode>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er>
        <c:ser>
          <c:idx val="2"/>
          <c:order val="2"/>
          <c:tx>
            <c:strRef>
              <c:f>'GJ Conference Hotel'!$E$40</c:f>
              <c:strCache>
                <c:ptCount val="1"/>
                <c:pt idx="0">
                  <c:v>Target</c:v>
                </c:pt>
              </c:strCache>
            </c:strRef>
          </c:tx>
          <c:spPr>
            <a:ln>
              <a:solidFill>
                <a:srgbClr val="00B050"/>
              </a:solidFill>
            </a:ln>
          </c:spPr>
          <c:marker>
            <c:symbol val="none"/>
          </c:marker>
          <c:cat>
            <c:numRef>
              <c:f>'GJ Conference Hotel'!$F$2:$AO$2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Hotel'!$F$40:$AO$40</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ser>
          <c:idx val="3"/>
          <c:order val="3"/>
          <c:tx>
            <c:strRef>
              <c:f>'GJ Conference Hotel'!$E$41</c:f>
              <c:strCache>
                <c:ptCount val="1"/>
                <c:pt idx="0">
                  <c:v>Lower red</c:v>
                </c:pt>
              </c:strCache>
            </c:strRef>
          </c:tx>
          <c:spPr>
            <a:ln>
              <a:solidFill>
                <a:srgbClr val="FF0000"/>
              </a:solidFill>
            </a:ln>
          </c:spPr>
          <c:marker>
            <c:symbol val="none"/>
          </c:marker>
          <c:cat>
            <c:numRef>
              <c:f>'GJ Conference Hotel'!$F$2:$AO$2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Hotel'!$F$41:$AO$41</c:f>
              <c:numCache>
                <c:formatCode>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er>
        <c:marker val="1"/>
        <c:axId val="131630592"/>
        <c:axId val="131632128"/>
      </c:lineChart>
      <c:dateAx>
        <c:axId val="131630592"/>
        <c:scaling>
          <c:orientation val="minMax"/>
        </c:scaling>
        <c:delete val="1"/>
        <c:axPos val="b"/>
        <c:numFmt formatCode="mmm\-yy" sourceLinked="1"/>
        <c:tickLblPos val="none"/>
        <c:crossAx val="131632128"/>
        <c:crosses val="autoZero"/>
        <c:auto val="1"/>
        <c:lblOffset val="100"/>
      </c:dateAx>
      <c:valAx>
        <c:axId val="131632128"/>
        <c:scaling>
          <c:orientation val="minMax"/>
          <c:max val="0.32000000000001338"/>
          <c:min val="-0.12000000000000002"/>
        </c:scaling>
        <c:delete val="1"/>
        <c:axPos val="l"/>
        <c:numFmt formatCode="0.0%" sourceLinked="1"/>
        <c:tickLblPos val="none"/>
        <c:crossAx val="13163059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Hotel'!$E$28</c:f>
              <c:strCache>
                <c:ptCount val="1"/>
                <c:pt idx="0">
                  <c:v>Actual%</c:v>
                </c:pt>
              </c:strCache>
            </c:strRef>
          </c:tx>
          <c:marker>
            <c:symbol val="none"/>
          </c:marker>
          <c:cat>
            <c:numRef>
              <c:f>'GJ Conference Hotel'!$F$2:$AO$2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Hotel'!$F$28:$AO$28</c:f>
              <c:numCache>
                <c:formatCode>0.0%</c:formatCode>
                <c:ptCount val="24"/>
                <c:pt idx="0">
                  <c:v>0.504</c:v>
                </c:pt>
                <c:pt idx="1">
                  <c:v>0.622</c:v>
                </c:pt>
                <c:pt idx="2">
                  <c:v>0.54600000000000004</c:v>
                </c:pt>
                <c:pt idx="3">
                  <c:v>0.32300000000000001</c:v>
                </c:pt>
                <c:pt idx="4">
                  <c:v>0.43099999999999999</c:v>
                </c:pt>
                <c:pt idx="5">
                  <c:v>0.65900000000000003</c:v>
                </c:pt>
                <c:pt idx="6">
                  <c:v>0.67500000000000004</c:v>
                </c:pt>
                <c:pt idx="7">
                  <c:v>0.70599999999999996</c:v>
                </c:pt>
                <c:pt idx="8">
                  <c:v>0.34899999999999998</c:v>
                </c:pt>
                <c:pt idx="9">
                  <c:v>0.52200000000000002</c:v>
                </c:pt>
                <c:pt idx="10">
                  <c:v>0.48499999999999999</c:v>
                </c:pt>
                <c:pt idx="11">
                  <c:v>0.54600000000000004</c:v>
                </c:pt>
                <c:pt idx="12">
                  <c:v>0.52010000000000001</c:v>
                </c:pt>
                <c:pt idx="13">
                  <c:v>0.75900000000000001</c:v>
                </c:pt>
              </c:numCache>
            </c:numRef>
          </c:val>
        </c:ser>
        <c:ser>
          <c:idx val="1"/>
          <c:order val="1"/>
          <c:tx>
            <c:strRef>
              <c:f>'GJ Conference Hotel'!$E$29</c:f>
              <c:strCache>
                <c:ptCount val="1"/>
                <c:pt idx="0">
                  <c:v>Target %</c:v>
                </c:pt>
              </c:strCache>
            </c:strRef>
          </c:tx>
          <c:spPr>
            <a:ln>
              <a:solidFill>
                <a:srgbClr val="00B050"/>
              </a:solidFill>
            </a:ln>
          </c:spPr>
          <c:marker>
            <c:symbol val="none"/>
          </c:marker>
          <c:cat>
            <c:numRef>
              <c:f>'GJ Conference Hotel'!$F$2:$AO$2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Hotel'!$F$29:$AO$29</c:f>
              <c:numCache>
                <c:formatCode>0.0%</c:formatCode>
                <c:ptCount val="24"/>
                <c:pt idx="0">
                  <c:v>0.63</c:v>
                </c:pt>
                <c:pt idx="1">
                  <c:v>0.63</c:v>
                </c:pt>
                <c:pt idx="2">
                  <c:v>0.63</c:v>
                </c:pt>
                <c:pt idx="3">
                  <c:v>0.63</c:v>
                </c:pt>
                <c:pt idx="4">
                  <c:v>0.63</c:v>
                </c:pt>
                <c:pt idx="5">
                  <c:v>0.63</c:v>
                </c:pt>
                <c:pt idx="6">
                  <c:v>0.63</c:v>
                </c:pt>
                <c:pt idx="7">
                  <c:v>0.63</c:v>
                </c:pt>
                <c:pt idx="8">
                  <c:v>0.63</c:v>
                </c:pt>
                <c:pt idx="9">
                  <c:v>0.63</c:v>
                </c:pt>
                <c:pt idx="10">
                  <c:v>0.63</c:v>
                </c:pt>
                <c:pt idx="11">
                  <c:v>0.63</c:v>
                </c:pt>
                <c:pt idx="12">
                  <c:v>0.5</c:v>
                </c:pt>
                <c:pt idx="13">
                  <c:v>0.65</c:v>
                </c:pt>
                <c:pt idx="14">
                  <c:v>0.56999999999999995</c:v>
                </c:pt>
                <c:pt idx="15">
                  <c:v>0.32</c:v>
                </c:pt>
                <c:pt idx="16">
                  <c:v>0.45</c:v>
                </c:pt>
                <c:pt idx="17">
                  <c:v>0.69</c:v>
                </c:pt>
                <c:pt idx="18">
                  <c:v>0.71</c:v>
                </c:pt>
                <c:pt idx="19">
                  <c:v>0.74</c:v>
                </c:pt>
                <c:pt idx="20">
                  <c:v>0.35</c:v>
                </c:pt>
                <c:pt idx="21">
                  <c:v>0.52</c:v>
                </c:pt>
                <c:pt idx="22">
                  <c:v>0.51</c:v>
                </c:pt>
                <c:pt idx="23">
                  <c:v>0.56999999999999995</c:v>
                </c:pt>
              </c:numCache>
            </c:numRef>
          </c:val>
        </c:ser>
        <c:marker val="1"/>
        <c:axId val="131679360"/>
        <c:axId val="131680896"/>
      </c:lineChart>
      <c:dateAx>
        <c:axId val="131679360"/>
        <c:scaling>
          <c:orientation val="minMax"/>
        </c:scaling>
        <c:delete val="1"/>
        <c:axPos val="b"/>
        <c:numFmt formatCode="mmm\-yy" sourceLinked="1"/>
        <c:tickLblPos val="none"/>
        <c:crossAx val="131680896"/>
        <c:crosses val="autoZero"/>
        <c:auto val="1"/>
        <c:lblOffset val="100"/>
      </c:dateAx>
      <c:valAx>
        <c:axId val="131680896"/>
        <c:scaling>
          <c:orientation val="minMax"/>
          <c:max val="0.77000000000003677"/>
          <c:min val="0.30000000000000032"/>
        </c:scaling>
        <c:delete val="1"/>
        <c:axPos val="l"/>
        <c:numFmt formatCode="0.0%" sourceLinked="1"/>
        <c:tickLblPos val="none"/>
        <c:crossAx val="13167936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GJNH!$E$49</c:f>
              <c:strCache>
                <c:ptCount val="1"/>
                <c:pt idx="0">
                  <c:v>Actual</c:v>
                </c:pt>
              </c:strCache>
            </c:strRef>
          </c:tx>
          <c:marker>
            <c:symbol val="none"/>
          </c:marker>
          <c:cat>
            <c:numRef>
              <c:f>GJNH!$H$2:$AO$2</c:f>
              <c:numCache>
                <c:formatCode>mmm\-yy</c:formatCode>
                <c:ptCount val="34"/>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numCache>
            </c:numRef>
          </c:cat>
          <c:val>
            <c:numRef>
              <c:f>GJNH!$H$49:$AO$49</c:f>
              <c:numCache>
                <c:formatCode>0.00%</c:formatCode>
                <c:ptCount val="34"/>
                <c:pt idx="0">
                  <c:v>2.2000000000000001E-3</c:v>
                </c:pt>
                <c:pt idx="3">
                  <c:v>1.1000000000000001E-3</c:v>
                </c:pt>
                <c:pt idx="6">
                  <c:v>1.6999999999999999E-3</c:v>
                </c:pt>
                <c:pt idx="9">
                  <c:v>1.1179429849077697E-3</c:v>
                </c:pt>
                <c:pt idx="12">
                  <c:v>2.7899999999999999E-3</c:v>
                </c:pt>
                <c:pt idx="15">
                  <c:v>1.6999999999999999E-3</c:v>
                </c:pt>
                <c:pt idx="18">
                  <c:v>0</c:v>
                </c:pt>
                <c:pt idx="21">
                  <c:v>1.1000000000000001E-3</c:v>
                </c:pt>
              </c:numCache>
            </c:numRef>
          </c:val>
        </c:ser>
        <c:ser>
          <c:idx val="1"/>
          <c:order val="1"/>
          <c:tx>
            <c:strRef>
              <c:f>GJNH!$E$51</c:f>
              <c:strCache>
                <c:ptCount val="1"/>
                <c:pt idx="0">
                  <c:v>Green</c:v>
                </c:pt>
              </c:strCache>
            </c:strRef>
          </c:tx>
          <c:spPr>
            <a:ln>
              <a:solidFill>
                <a:srgbClr val="00B050"/>
              </a:solidFill>
            </a:ln>
          </c:spPr>
          <c:marker>
            <c:symbol val="none"/>
          </c:marker>
          <c:cat>
            <c:numRef>
              <c:f>GJNH!$H$2:$AO$2</c:f>
              <c:numCache>
                <c:formatCode>mmm\-yy</c:formatCode>
                <c:ptCount val="34"/>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numCache>
            </c:numRef>
          </c:cat>
          <c:val>
            <c:numRef>
              <c:f>GJNH!$H$51:$AO$51</c:f>
              <c:numCache>
                <c:formatCode>0.00%</c:formatCode>
                <c:ptCount val="34"/>
                <c:pt idx="0">
                  <c:v>5.0000000000000001E-3</c:v>
                </c:pt>
                <c:pt idx="3">
                  <c:v>5.0000000000000001E-3</c:v>
                </c:pt>
                <c:pt idx="6">
                  <c:v>5.0000000000000001E-3</c:v>
                </c:pt>
                <c:pt idx="9">
                  <c:v>5.0000000000000001E-3</c:v>
                </c:pt>
                <c:pt idx="12">
                  <c:v>5.0000000000000001E-3</c:v>
                </c:pt>
                <c:pt idx="15">
                  <c:v>5.0000000000000001E-3</c:v>
                </c:pt>
                <c:pt idx="18">
                  <c:v>5.0000000000000001E-3</c:v>
                </c:pt>
                <c:pt idx="21">
                  <c:v>5.0000000000000001E-3</c:v>
                </c:pt>
                <c:pt idx="24">
                  <c:v>5.0000000000000001E-3</c:v>
                </c:pt>
                <c:pt idx="27">
                  <c:v>5.0000000000000001E-3</c:v>
                </c:pt>
                <c:pt idx="30">
                  <c:v>5.0000000000000001E-3</c:v>
                </c:pt>
                <c:pt idx="33">
                  <c:v>5.0000000000000001E-3</c:v>
                </c:pt>
              </c:numCache>
            </c:numRef>
          </c:val>
        </c:ser>
        <c:marker val="1"/>
        <c:axId val="108212608"/>
        <c:axId val="108214144"/>
      </c:lineChart>
      <c:dateAx>
        <c:axId val="108212608"/>
        <c:scaling>
          <c:orientation val="minMax"/>
        </c:scaling>
        <c:delete val="1"/>
        <c:axPos val="b"/>
        <c:numFmt formatCode="mmm\-yy" sourceLinked="1"/>
        <c:tickLblPos val="none"/>
        <c:crossAx val="108214144"/>
        <c:crosses val="autoZero"/>
        <c:auto val="1"/>
        <c:lblOffset val="100"/>
      </c:dateAx>
      <c:valAx>
        <c:axId val="108214144"/>
        <c:scaling>
          <c:orientation val="minMax"/>
        </c:scaling>
        <c:delete val="1"/>
        <c:axPos val="l"/>
        <c:numFmt formatCode="0.00%" sourceLinked="1"/>
        <c:tickLblPos val="none"/>
        <c:crossAx val="10821260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Hotel'!$E$35</c:f>
              <c:strCache>
                <c:ptCount val="1"/>
                <c:pt idx="0">
                  <c:v>Actual%</c:v>
                </c:pt>
              </c:strCache>
            </c:strRef>
          </c:tx>
          <c:marker>
            <c:symbol val="none"/>
          </c:marker>
          <c:cat>
            <c:numRef>
              <c:f>'GJ Conference Hotel'!$F$2:$AO$2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Hotel'!$F$35:$AO$35</c:f>
              <c:numCache>
                <c:formatCode>0.0%</c:formatCode>
                <c:ptCount val="24"/>
                <c:pt idx="0">
                  <c:v>0.53620000000000001</c:v>
                </c:pt>
                <c:pt idx="1">
                  <c:v>0.57699999999999996</c:v>
                </c:pt>
                <c:pt idx="2">
                  <c:v>0.56899999999999995</c:v>
                </c:pt>
                <c:pt idx="3">
                  <c:v>0.499</c:v>
                </c:pt>
                <c:pt idx="4">
                  <c:v>0.45800000000000002</c:v>
                </c:pt>
                <c:pt idx="5">
                  <c:v>0.47499999999999998</c:v>
                </c:pt>
                <c:pt idx="6">
                  <c:v>0.52400000000000002</c:v>
                </c:pt>
                <c:pt idx="7">
                  <c:v>0.55600000000000005</c:v>
                </c:pt>
                <c:pt idx="8">
                  <c:v>0.54700000000000004</c:v>
                </c:pt>
                <c:pt idx="9">
                  <c:v>0.55800000000000005</c:v>
                </c:pt>
                <c:pt idx="10">
                  <c:v>0.56299999999999994</c:v>
                </c:pt>
                <c:pt idx="11">
                  <c:v>0.58299999999999996</c:v>
                </c:pt>
                <c:pt idx="12">
                  <c:v>0.46600000000000003</c:v>
                </c:pt>
                <c:pt idx="13">
                  <c:v>0.57399999999999995</c:v>
                </c:pt>
              </c:numCache>
            </c:numRef>
          </c:val>
        </c:ser>
        <c:ser>
          <c:idx val="1"/>
          <c:order val="1"/>
          <c:tx>
            <c:strRef>
              <c:f>'GJ Conference Hotel'!$E$36</c:f>
              <c:strCache>
                <c:ptCount val="1"/>
                <c:pt idx="0">
                  <c:v>Target %</c:v>
                </c:pt>
              </c:strCache>
            </c:strRef>
          </c:tx>
          <c:spPr>
            <a:ln>
              <a:solidFill>
                <a:srgbClr val="00B050"/>
              </a:solidFill>
            </a:ln>
          </c:spPr>
          <c:marker>
            <c:symbol val="none"/>
          </c:marker>
          <c:cat>
            <c:numRef>
              <c:f>'GJ Conference Hotel'!$F$2:$AO$2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Hotel'!$F$36:$AO$36</c:f>
              <c:numCache>
                <c:formatCode>0.0%</c:formatCode>
                <c:ptCount val="24"/>
                <c:pt idx="0">
                  <c:v>0.55000000000000004</c:v>
                </c:pt>
                <c:pt idx="1">
                  <c:v>0.55000000000000004</c:v>
                </c:pt>
                <c:pt idx="2">
                  <c:v>0.55000000000000004</c:v>
                </c:pt>
                <c:pt idx="3">
                  <c:v>0.55000000000000004</c:v>
                </c:pt>
                <c:pt idx="4">
                  <c:v>0.55000000000000004</c:v>
                </c:pt>
                <c:pt idx="5">
                  <c:v>0.55000000000000004</c:v>
                </c:pt>
                <c:pt idx="6">
                  <c:v>0.55000000000000004</c:v>
                </c:pt>
                <c:pt idx="7">
                  <c:v>0.55000000000000004</c:v>
                </c:pt>
                <c:pt idx="8">
                  <c:v>0.55000000000000004</c:v>
                </c:pt>
                <c:pt idx="9">
                  <c:v>0.55000000000000004</c:v>
                </c:pt>
                <c:pt idx="10">
                  <c:v>0.55000000000000004</c:v>
                </c:pt>
                <c:pt idx="11">
                  <c:v>0.55000000000000004</c:v>
                </c:pt>
                <c:pt idx="12">
                  <c:v>0.47004087172688319</c:v>
                </c:pt>
                <c:pt idx="13">
                  <c:v>0.50988771316199544</c:v>
                </c:pt>
                <c:pt idx="14">
                  <c:v>0.51050513587309199</c:v>
                </c:pt>
                <c:pt idx="15">
                  <c:v>0.45120176018315716</c:v>
                </c:pt>
                <c:pt idx="16">
                  <c:v>0.4112211578366205</c:v>
                </c:pt>
                <c:pt idx="17">
                  <c:v>0.43162683313541172</c:v>
                </c:pt>
                <c:pt idx="18">
                  <c:v>0.47949201898047378</c:v>
                </c:pt>
                <c:pt idx="19">
                  <c:v>0.52729954343183971</c:v>
                </c:pt>
                <c:pt idx="20">
                  <c:v>0.50789343586598223</c:v>
                </c:pt>
                <c:pt idx="21">
                  <c:v>0.51968073327363296</c:v>
                </c:pt>
                <c:pt idx="22">
                  <c:v>0.52737662270527697</c:v>
                </c:pt>
                <c:pt idx="23">
                  <c:v>0.54994849281184921</c:v>
                </c:pt>
              </c:numCache>
            </c:numRef>
          </c:val>
        </c:ser>
        <c:marker val="1"/>
        <c:axId val="131696896"/>
        <c:axId val="131710976"/>
      </c:lineChart>
      <c:dateAx>
        <c:axId val="131696896"/>
        <c:scaling>
          <c:orientation val="minMax"/>
        </c:scaling>
        <c:delete val="1"/>
        <c:axPos val="b"/>
        <c:numFmt formatCode="mmm\-yy" sourceLinked="1"/>
        <c:tickLblPos val="none"/>
        <c:crossAx val="131710976"/>
        <c:crosses val="autoZero"/>
        <c:auto val="1"/>
        <c:lblOffset val="100"/>
      </c:dateAx>
      <c:valAx>
        <c:axId val="131710976"/>
        <c:scaling>
          <c:orientation val="minMax"/>
          <c:max val="0.8"/>
          <c:min val="0.30000000000000032"/>
        </c:scaling>
        <c:delete val="1"/>
        <c:axPos val="l"/>
        <c:numFmt formatCode="0.0%" sourceLinked="1"/>
        <c:tickLblPos val="none"/>
        <c:crossAx val="13169689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 Conference Hotel'!$E$4</c:f>
              <c:strCache>
                <c:ptCount val="1"/>
                <c:pt idx="0">
                  <c:v>Actual #</c:v>
                </c:pt>
              </c:strCache>
            </c:strRef>
          </c:tx>
          <c:marker>
            <c:symbol val="none"/>
          </c:marker>
          <c:cat>
            <c:numRef>
              <c:f>'GJ Conference Hotel'!$F$2:$AO$2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Hotel'!$F$4:$AO$4</c:f>
              <c:numCache>
                <c:formatCode>0</c:formatCode>
                <c:ptCount val="24"/>
                <c:pt idx="0">
                  <c:v>1</c:v>
                </c:pt>
                <c:pt idx="1">
                  <c:v>1</c:v>
                </c:pt>
                <c:pt idx="2">
                  <c:v>0</c:v>
                </c:pt>
                <c:pt idx="3">
                  <c:v>0</c:v>
                </c:pt>
                <c:pt idx="4">
                  <c:v>0</c:v>
                </c:pt>
                <c:pt idx="5">
                  <c:v>0</c:v>
                </c:pt>
                <c:pt idx="6">
                  <c:v>0</c:v>
                </c:pt>
                <c:pt idx="7">
                  <c:v>1</c:v>
                </c:pt>
                <c:pt idx="8">
                  <c:v>0</c:v>
                </c:pt>
                <c:pt idx="9">
                  <c:v>2</c:v>
                </c:pt>
                <c:pt idx="10">
                  <c:v>0</c:v>
                </c:pt>
                <c:pt idx="11">
                  <c:v>0</c:v>
                </c:pt>
                <c:pt idx="12">
                  <c:v>1</c:v>
                </c:pt>
                <c:pt idx="13">
                  <c:v>0</c:v>
                </c:pt>
              </c:numCache>
            </c:numRef>
          </c:val>
        </c:ser>
        <c:ser>
          <c:idx val="1"/>
          <c:order val="1"/>
          <c:tx>
            <c:strRef>
              <c:f>'GJ Conference Hotel'!$E$5</c:f>
              <c:strCache>
                <c:ptCount val="1"/>
                <c:pt idx="0">
                  <c:v>Target</c:v>
                </c:pt>
              </c:strCache>
            </c:strRef>
          </c:tx>
          <c:spPr>
            <a:ln>
              <a:solidFill>
                <a:srgbClr val="00B050"/>
              </a:solidFill>
            </a:ln>
          </c:spPr>
          <c:marker>
            <c:symbol val="none"/>
          </c:marker>
          <c:cat>
            <c:numRef>
              <c:f>'GJ Conference Hotel'!$F$2:$AO$2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Hotel'!$F$5:$AO$5</c:f>
              <c:numCache>
                <c:formatCode>0</c:formatCode>
                <c:ptCount val="24"/>
                <c:pt idx="0">
                  <c:v>3</c:v>
                </c:pt>
                <c:pt idx="1">
                  <c:v>3</c:v>
                </c:pt>
                <c:pt idx="2">
                  <c:v>3</c:v>
                </c:pt>
                <c:pt idx="3">
                  <c:v>3</c:v>
                </c:pt>
                <c:pt idx="4">
                  <c:v>3</c:v>
                </c:pt>
                <c:pt idx="5">
                  <c:v>3</c:v>
                </c:pt>
                <c:pt idx="6">
                  <c:v>3</c:v>
                </c:pt>
                <c:pt idx="7">
                  <c:v>3</c:v>
                </c:pt>
                <c:pt idx="8">
                  <c:v>3</c:v>
                </c:pt>
                <c:pt idx="9">
                  <c:v>3</c:v>
                </c:pt>
                <c:pt idx="10">
                  <c:v>3</c:v>
                </c:pt>
                <c:pt idx="11">
                  <c:v>3</c:v>
                </c:pt>
                <c:pt idx="12">
                  <c:v>2</c:v>
                </c:pt>
                <c:pt idx="13">
                  <c:v>2</c:v>
                </c:pt>
                <c:pt idx="14">
                  <c:v>2</c:v>
                </c:pt>
                <c:pt idx="15">
                  <c:v>2</c:v>
                </c:pt>
                <c:pt idx="16">
                  <c:v>2</c:v>
                </c:pt>
                <c:pt idx="17">
                  <c:v>2</c:v>
                </c:pt>
                <c:pt idx="18">
                  <c:v>2</c:v>
                </c:pt>
                <c:pt idx="19">
                  <c:v>2</c:v>
                </c:pt>
                <c:pt idx="20">
                  <c:v>2</c:v>
                </c:pt>
                <c:pt idx="21">
                  <c:v>2</c:v>
                </c:pt>
                <c:pt idx="22">
                  <c:v>2</c:v>
                </c:pt>
                <c:pt idx="23">
                  <c:v>2</c:v>
                </c:pt>
              </c:numCache>
            </c:numRef>
          </c:val>
        </c:ser>
        <c:marker val="1"/>
        <c:axId val="131743104"/>
        <c:axId val="131757184"/>
      </c:lineChart>
      <c:dateAx>
        <c:axId val="131743104"/>
        <c:scaling>
          <c:orientation val="minMax"/>
        </c:scaling>
        <c:delete val="1"/>
        <c:axPos val="b"/>
        <c:numFmt formatCode="mmm\-yy" sourceLinked="1"/>
        <c:tickLblPos val="none"/>
        <c:crossAx val="131757184"/>
        <c:crosses val="autoZero"/>
        <c:auto val="1"/>
        <c:lblOffset val="100"/>
      </c:dateAx>
      <c:valAx>
        <c:axId val="131757184"/>
        <c:scaling>
          <c:orientation val="minMax"/>
          <c:max val="3.5"/>
          <c:min val="-1"/>
        </c:scaling>
        <c:delete val="1"/>
        <c:axPos val="l"/>
        <c:numFmt formatCode="0" sourceLinked="1"/>
        <c:tickLblPos val="none"/>
        <c:crossAx val="13174310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Hotel'!$E$38</c:f>
              <c:strCache>
                <c:ptCount val="1"/>
                <c:pt idx="0">
                  <c:v>Variance</c:v>
                </c:pt>
              </c:strCache>
            </c:strRef>
          </c:tx>
          <c:marker>
            <c:symbol val="none"/>
          </c:marker>
          <c:cat>
            <c:numRef>
              <c:f>'GJ Conference Hotel'!$F$2:$AO$2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Hotel'!$F$43:$AO$43</c:f>
              <c:numCache>
                <c:formatCode>0.0%</c:formatCode>
                <c:ptCount val="24"/>
                <c:pt idx="0">
                  <c:v>0.89600000000000002</c:v>
                </c:pt>
                <c:pt idx="1">
                  <c:v>0.874</c:v>
                </c:pt>
                <c:pt idx="2">
                  <c:v>0.878</c:v>
                </c:pt>
                <c:pt idx="3">
                  <c:v>0.90300000000000002</c:v>
                </c:pt>
                <c:pt idx="4">
                  <c:v>0.85399999999999998</c:v>
                </c:pt>
                <c:pt idx="5">
                  <c:v>0.874</c:v>
                </c:pt>
                <c:pt idx="6">
                  <c:v>0.82699999999999996</c:v>
                </c:pt>
                <c:pt idx="7">
                  <c:v>0.88900000000000001</c:v>
                </c:pt>
                <c:pt idx="8">
                  <c:v>0.86299999999999999</c:v>
                </c:pt>
                <c:pt idx="9">
                  <c:v>0.86699999999999999</c:v>
                </c:pt>
                <c:pt idx="10">
                  <c:v>0.86</c:v>
                </c:pt>
                <c:pt idx="11">
                  <c:v>0.86499999999999999</c:v>
                </c:pt>
                <c:pt idx="12">
                  <c:v>0.876</c:v>
                </c:pt>
                <c:pt idx="13">
                  <c:v>0.89900000000000002</c:v>
                </c:pt>
              </c:numCache>
            </c:numRef>
          </c:val>
        </c:ser>
        <c:ser>
          <c:idx val="2"/>
          <c:order val="1"/>
          <c:tx>
            <c:strRef>
              <c:f>'GJ Conference Hotel'!$E$40</c:f>
              <c:strCache>
                <c:ptCount val="1"/>
                <c:pt idx="0">
                  <c:v>Target</c:v>
                </c:pt>
              </c:strCache>
            </c:strRef>
          </c:tx>
          <c:spPr>
            <a:ln>
              <a:solidFill>
                <a:srgbClr val="00B050"/>
              </a:solidFill>
            </a:ln>
          </c:spPr>
          <c:marker>
            <c:symbol val="none"/>
          </c:marker>
          <c:cat>
            <c:numRef>
              <c:f>'GJ Conference Hotel'!$F$2:$AO$2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Hotel'!$F$44:$AO$44</c:f>
              <c:numCache>
                <c:formatCode>0.0%</c:formatCode>
                <c:ptCount val="24"/>
                <c:pt idx="0">
                  <c:v>0.85</c:v>
                </c:pt>
                <c:pt idx="1">
                  <c:v>0.85</c:v>
                </c:pt>
                <c:pt idx="2">
                  <c:v>0.85</c:v>
                </c:pt>
                <c:pt idx="3">
                  <c:v>0.85</c:v>
                </c:pt>
                <c:pt idx="4">
                  <c:v>0.85</c:v>
                </c:pt>
                <c:pt idx="5">
                  <c:v>0.85</c:v>
                </c:pt>
                <c:pt idx="6">
                  <c:v>0.85</c:v>
                </c:pt>
                <c:pt idx="7">
                  <c:v>0.85</c:v>
                </c:pt>
                <c:pt idx="8">
                  <c:v>0.85</c:v>
                </c:pt>
                <c:pt idx="9">
                  <c:v>0.85</c:v>
                </c:pt>
                <c:pt idx="10">
                  <c:v>0.85</c:v>
                </c:pt>
                <c:pt idx="11">
                  <c:v>0.85</c:v>
                </c:pt>
                <c:pt idx="12">
                  <c:v>0.85</c:v>
                </c:pt>
                <c:pt idx="13">
                  <c:v>0.85</c:v>
                </c:pt>
                <c:pt idx="14">
                  <c:v>0.85</c:v>
                </c:pt>
                <c:pt idx="15">
                  <c:v>0.85</c:v>
                </c:pt>
                <c:pt idx="16">
                  <c:v>0.85</c:v>
                </c:pt>
                <c:pt idx="17">
                  <c:v>0.85</c:v>
                </c:pt>
                <c:pt idx="18">
                  <c:v>0.85</c:v>
                </c:pt>
                <c:pt idx="19">
                  <c:v>0.85</c:v>
                </c:pt>
                <c:pt idx="20">
                  <c:v>0.85</c:v>
                </c:pt>
                <c:pt idx="21">
                  <c:v>0.85</c:v>
                </c:pt>
                <c:pt idx="22">
                  <c:v>0.85</c:v>
                </c:pt>
                <c:pt idx="23">
                  <c:v>0.85</c:v>
                </c:pt>
              </c:numCache>
            </c:numRef>
          </c:val>
        </c:ser>
        <c:marker val="1"/>
        <c:axId val="131773568"/>
        <c:axId val="131775104"/>
      </c:lineChart>
      <c:dateAx>
        <c:axId val="131773568"/>
        <c:scaling>
          <c:orientation val="minMax"/>
        </c:scaling>
        <c:delete val="1"/>
        <c:axPos val="b"/>
        <c:numFmt formatCode="mmm\-yy" sourceLinked="1"/>
        <c:tickLblPos val="none"/>
        <c:crossAx val="131775104"/>
        <c:crosses val="autoZero"/>
        <c:auto val="1"/>
        <c:lblOffset val="100"/>
      </c:dateAx>
      <c:valAx>
        <c:axId val="131775104"/>
        <c:scaling>
          <c:orientation val="minMax"/>
          <c:max val="1"/>
          <c:min val="0.70000000000000062"/>
        </c:scaling>
        <c:delete val="1"/>
        <c:axPos val="l"/>
        <c:numFmt formatCode="0.0%" sourceLinked="1"/>
        <c:tickLblPos val="none"/>
        <c:crossAx val="13177356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0264547238473802E-2"/>
          <c:y val="0.11050221953634946"/>
          <c:w val="0.93947090552305235"/>
          <c:h val="0.82922384253473869"/>
        </c:manualLayout>
      </c:layout>
      <c:lineChart>
        <c:grouping val="standard"/>
        <c:ser>
          <c:idx val="0"/>
          <c:order val="0"/>
          <c:tx>
            <c:strRef>
              <c:f>'GJ Conference Hotel'!$E$31</c:f>
              <c:strCache>
                <c:ptCount val="1"/>
                <c:pt idx="0">
                  <c:v>Actual%</c:v>
                </c:pt>
              </c:strCache>
            </c:strRef>
          </c:tx>
          <c:marker>
            <c:symbol val="none"/>
          </c:marker>
          <c:cat>
            <c:numRef>
              <c:f>'GJ Conference Hotel'!$H$2:$AO$2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Hotel'!$H$31:$AO$31</c:f>
              <c:numCache>
                <c:formatCode>0.0%</c:formatCode>
                <c:ptCount val="24"/>
                <c:pt idx="0">
                  <c:v>6.0000000000000001E-3</c:v>
                </c:pt>
                <c:pt idx="1">
                  <c:v>2.3E-3</c:v>
                </c:pt>
                <c:pt idx="2">
                  <c:v>-9.3799999999999994E-2</c:v>
                </c:pt>
                <c:pt idx="3">
                  <c:v>-5.33E-2</c:v>
                </c:pt>
                <c:pt idx="4">
                  <c:v>-2.63E-2</c:v>
                </c:pt>
                <c:pt idx="5">
                  <c:v>-4.2799999999999998E-2</c:v>
                </c:pt>
                <c:pt idx="6">
                  <c:v>-8.6499999999999994E-2</c:v>
                </c:pt>
                <c:pt idx="7">
                  <c:v>-8.2699999999999996E-2</c:v>
                </c:pt>
                <c:pt idx="8">
                  <c:v>-0.11700000000000001</c:v>
                </c:pt>
                <c:pt idx="9">
                  <c:v>-0.1012</c:v>
                </c:pt>
                <c:pt idx="10">
                  <c:v>-0.10150000000000001</c:v>
                </c:pt>
                <c:pt idx="11">
                  <c:v>-9.4E-2</c:v>
                </c:pt>
                <c:pt idx="12">
                  <c:v>4.6699999999999998E-2</c:v>
                </c:pt>
                <c:pt idx="13">
                  <c:v>2.8999999999999998E-3</c:v>
                </c:pt>
              </c:numCache>
            </c:numRef>
          </c:val>
        </c:ser>
        <c:ser>
          <c:idx val="1"/>
          <c:order val="1"/>
          <c:tx>
            <c:strRef>
              <c:f>'GJ Conference Hotel'!$E$32</c:f>
              <c:strCache>
                <c:ptCount val="1"/>
                <c:pt idx="0">
                  <c:v>Target</c:v>
                </c:pt>
              </c:strCache>
            </c:strRef>
          </c:tx>
          <c:spPr>
            <a:ln>
              <a:solidFill>
                <a:srgbClr val="00B050"/>
              </a:solidFill>
            </a:ln>
          </c:spPr>
          <c:marker>
            <c:symbol val="none"/>
          </c:marker>
          <c:cat>
            <c:numRef>
              <c:f>'GJ Conference Hotel'!$H$2:$AO$2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Hotel'!$H$32:$AO$32</c:f>
              <c:numCache>
                <c:formatCode>0.0%</c:formatCode>
                <c:ptCount val="24"/>
                <c:pt idx="12">
                  <c:v>0</c:v>
                </c:pt>
                <c:pt idx="13">
                  <c:v>0</c:v>
                </c:pt>
                <c:pt idx="14">
                  <c:v>0</c:v>
                </c:pt>
                <c:pt idx="15">
                  <c:v>0</c:v>
                </c:pt>
                <c:pt idx="16">
                  <c:v>0</c:v>
                </c:pt>
                <c:pt idx="17">
                  <c:v>0</c:v>
                </c:pt>
                <c:pt idx="18">
                  <c:v>0</c:v>
                </c:pt>
                <c:pt idx="19">
                  <c:v>0</c:v>
                </c:pt>
                <c:pt idx="20">
                  <c:v>0</c:v>
                </c:pt>
                <c:pt idx="21">
                  <c:v>0</c:v>
                </c:pt>
                <c:pt idx="22">
                  <c:v>0</c:v>
                </c:pt>
                <c:pt idx="23">
                  <c:v>0</c:v>
                </c:pt>
              </c:numCache>
            </c:numRef>
          </c:val>
        </c:ser>
        <c:ser>
          <c:idx val="2"/>
          <c:order val="2"/>
          <c:tx>
            <c:strRef>
              <c:f>'GJ Conference Hotel'!$E$33</c:f>
              <c:strCache>
                <c:ptCount val="1"/>
              </c:strCache>
            </c:strRef>
          </c:tx>
          <c:spPr>
            <a:ln>
              <a:solidFill>
                <a:srgbClr val="C00000"/>
              </a:solidFill>
            </a:ln>
          </c:spPr>
          <c:marker>
            <c:symbol val="none"/>
          </c:marker>
          <c:cat>
            <c:numRef>
              <c:f>'GJ Conference Hotel'!$H$2:$AO$2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Conference Hotel'!$H$33:$AO$33</c:f>
              <c:numCache>
                <c:formatCode>0.0%</c:formatCode>
                <c:ptCount val="24"/>
                <c:pt idx="12">
                  <c:v>-0.1</c:v>
                </c:pt>
                <c:pt idx="13">
                  <c:v>-0.1</c:v>
                </c:pt>
                <c:pt idx="14">
                  <c:v>-0.1</c:v>
                </c:pt>
                <c:pt idx="15">
                  <c:v>-0.1</c:v>
                </c:pt>
                <c:pt idx="16">
                  <c:v>-0.1</c:v>
                </c:pt>
                <c:pt idx="17">
                  <c:v>-0.1</c:v>
                </c:pt>
                <c:pt idx="18">
                  <c:v>-0.1</c:v>
                </c:pt>
                <c:pt idx="19">
                  <c:v>-0.1</c:v>
                </c:pt>
                <c:pt idx="20">
                  <c:v>-0.1</c:v>
                </c:pt>
                <c:pt idx="21">
                  <c:v>-0.1</c:v>
                </c:pt>
                <c:pt idx="22">
                  <c:v>-0.1</c:v>
                </c:pt>
                <c:pt idx="23">
                  <c:v>-0.1</c:v>
                </c:pt>
              </c:numCache>
            </c:numRef>
          </c:val>
        </c:ser>
        <c:marker val="1"/>
        <c:axId val="131809280"/>
        <c:axId val="131810816"/>
      </c:lineChart>
      <c:dateAx>
        <c:axId val="131809280"/>
        <c:scaling>
          <c:orientation val="minMax"/>
        </c:scaling>
        <c:delete val="1"/>
        <c:axPos val="b"/>
        <c:numFmt formatCode="mmm\-yy" sourceLinked="1"/>
        <c:tickLblPos val="none"/>
        <c:crossAx val="131810816"/>
        <c:crosses val="autoZero"/>
        <c:auto val="1"/>
        <c:lblOffset val="100"/>
      </c:dateAx>
      <c:valAx>
        <c:axId val="131810816"/>
        <c:scaling>
          <c:orientation val="minMax"/>
        </c:scaling>
        <c:delete val="1"/>
        <c:axPos val="l"/>
        <c:numFmt formatCode="0.0%" sourceLinked="1"/>
        <c:tickLblPos val="none"/>
        <c:crossAx val="131809280"/>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'!$E$4</c:f>
              <c:strCache>
                <c:ptCount val="1"/>
                <c:pt idx="0">
                  <c:v>Actual</c:v>
                </c:pt>
              </c:strCache>
            </c:strRef>
          </c:tx>
          <c:marker>
            <c:symbol val="none"/>
          </c:marker>
          <c:cat>
            <c:numRef>
              <c:f>'GJ Research Institute '!$F$2:$AO$2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Research Institute '!$H$4:$AO$4</c:f>
              <c:numCache>
                <c:formatCode>General</c:formatCode>
                <c:ptCount val="24"/>
                <c:pt idx="2">
                  <c:v>14</c:v>
                </c:pt>
                <c:pt idx="5">
                  <c:v>9</c:v>
                </c:pt>
                <c:pt idx="8">
                  <c:v>9</c:v>
                </c:pt>
                <c:pt idx="11">
                  <c:v>11</c:v>
                </c:pt>
              </c:numCache>
            </c:numRef>
          </c:val>
        </c:ser>
        <c:ser>
          <c:idx val="1"/>
          <c:order val="1"/>
          <c:tx>
            <c:strRef>
              <c:f>'GJ Research Institute '!$E$5</c:f>
              <c:strCache>
                <c:ptCount val="1"/>
                <c:pt idx="0">
                  <c:v>Target</c:v>
                </c:pt>
              </c:strCache>
            </c:strRef>
          </c:tx>
          <c:spPr>
            <a:ln>
              <a:solidFill>
                <a:srgbClr val="00B050"/>
              </a:solidFill>
            </a:ln>
          </c:spPr>
          <c:marker>
            <c:symbol val="none"/>
          </c:marker>
          <c:cat>
            <c:numRef>
              <c:f>'GJ Research Institute '!$F$2:$AO$2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Research Institute '!$H$5:$AO$5</c:f>
              <c:numCache>
                <c:formatCode>General</c:formatCode>
                <c:ptCount val="24"/>
                <c:pt idx="2">
                  <c:v>8</c:v>
                </c:pt>
                <c:pt idx="5">
                  <c:v>8</c:v>
                </c:pt>
                <c:pt idx="8">
                  <c:v>8</c:v>
                </c:pt>
                <c:pt idx="11">
                  <c:v>8</c:v>
                </c:pt>
                <c:pt idx="12">
                  <c:v>8</c:v>
                </c:pt>
                <c:pt idx="13">
                  <c:v>8</c:v>
                </c:pt>
                <c:pt idx="14">
                  <c:v>8</c:v>
                </c:pt>
                <c:pt idx="15">
                  <c:v>8</c:v>
                </c:pt>
                <c:pt idx="16">
                  <c:v>8</c:v>
                </c:pt>
                <c:pt idx="17">
                  <c:v>8</c:v>
                </c:pt>
                <c:pt idx="18">
                  <c:v>8</c:v>
                </c:pt>
                <c:pt idx="19">
                  <c:v>8</c:v>
                </c:pt>
                <c:pt idx="20">
                  <c:v>8</c:v>
                </c:pt>
                <c:pt idx="21">
                  <c:v>8</c:v>
                </c:pt>
                <c:pt idx="22">
                  <c:v>8</c:v>
                </c:pt>
                <c:pt idx="23">
                  <c:v>8</c:v>
                </c:pt>
              </c:numCache>
            </c:numRef>
          </c:val>
        </c:ser>
        <c:marker val="1"/>
        <c:axId val="131875968"/>
        <c:axId val="131877504"/>
      </c:lineChart>
      <c:dateAx>
        <c:axId val="131875968"/>
        <c:scaling>
          <c:orientation val="minMax"/>
        </c:scaling>
        <c:delete val="1"/>
        <c:axPos val="b"/>
        <c:numFmt formatCode="mmm\-yy" sourceLinked="1"/>
        <c:tickLblPos val="none"/>
        <c:crossAx val="131877504"/>
        <c:crosses val="autoZero"/>
        <c:auto val="1"/>
        <c:lblOffset val="100"/>
      </c:dateAx>
      <c:valAx>
        <c:axId val="131877504"/>
        <c:scaling>
          <c:orientation val="minMax"/>
        </c:scaling>
        <c:delete val="1"/>
        <c:axPos val="l"/>
        <c:numFmt formatCode="General" sourceLinked="1"/>
        <c:tickLblPos val="none"/>
        <c:crossAx val="131875968"/>
        <c:crosses val="autoZero"/>
        <c:crossBetween val="between"/>
      </c:valAx>
    </c:plotArea>
    <c:plotVisOnly val="1"/>
    <c:dispBlanksAs val="span"/>
  </c:chart>
  <c:printSettings>
    <c:headerFooter/>
    <c:pageMargins b="0.75000000000000966" l="0.70000000000000062" r="0.70000000000000062" t="0.75000000000000966" header="0.30000000000000032" footer="0.30000000000000032"/>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'!$E$7</c:f>
              <c:strCache>
                <c:ptCount val="1"/>
                <c:pt idx="0">
                  <c:v>Actual</c:v>
                </c:pt>
              </c:strCache>
            </c:strRef>
          </c:tx>
          <c:marker>
            <c:symbol val="none"/>
          </c:marker>
          <c:cat>
            <c:numRef>
              <c:f>'GJ Research Institute '!$H$2:$AO$2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Research Institute '!$H$7:$AO$7</c:f>
              <c:numCache>
                <c:formatCode>General</c:formatCode>
                <c:ptCount val="24"/>
                <c:pt idx="2" formatCode="0%">
                  <c:v>1</c:v>
                </c:pt>
                <c:pt idx="5" formatCode="0%">
                  <c:v>1</c:v>
                </c:pt>
                <c:pt idx="8" formatCode="0.00%">
                  <c:v>1</c:v>
                </c:pt>
                <c:pt idx="11" formatCode="0.00%">
                  <c:v>1</c:v>
                </c:pt>
              </c:numCache>
            </c:numRef>
          </c:val>
        </c:ser>
        <c:ser>
          <c:idx val="1"/>
          <c:order val="1"/>
          <c:tx>
            <c:strRef>
              <c:f>'GJ Research Institute '!$E$8</c:f>
              <c:strCache>
                <c:ptCount val="1"/>
                <c:pt idx="0">
                  <c:v>Target</c:v>
                </c:pt>
              </c:strCache>
            </c:strRef>
          </c:tx>
          <c:spPr>
            <a:ln>
              <a:solidFill>
                <a:srgbClr val="00B050"/>
              </a:solidFill>
            </a:ln>
          </c:spPr>
          <c:marker>
            <c:symbol val="none"/>
          </c:marker>
          <c:cat>
            <c:numRef>
              <c:f>'GJ Research Institute '!$H$2:$AO$2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Research Institute '!$H$8:$AO$8</c:f>
              <c:numCache>
                <c:formatCode>General</c:formatCode>
                <c:ptCount val="24"/>
                <c:pt idx="2" formatCode="0.00%">
                  <c:v>0.8</c:v>
                </c:pt>
                <c:pt idx="5" formatCode="0.00%">
                  <c:v>0.8</c:v>
                </c:pt>
                <c:pt idx="8" formatCode="0.00%">
                  <c:v>0.8</c:v>
                </c:pt>
                <c:pt idx="11" formatCode="0.00%">
                  <c:v>0.8</c:v>
                </c:pt>
                <c:pt idx="12" formatCode="0.00%">
                  <c:v>0.8</c:v>
                </c:pt>
                <c:pt idx="13" formatCode="0.00%">
                  <c:v>0.8</c:v>
                </c:pt>
                <c:pt idx="14" formatCode="0.00%">
                  <c:v>0.8</c:v>
                </c:pt>
                <c:pt idx="15" formatCode="0.00%">
                  <c:v>0.8</c:v>
                </c:pt>
                <c:pt idx="16" formatCode="0.00%">
                  <c:v>0.8</c:v>
                </c:pt>
                <c:pt idx="17" formatCode="0.00%">
                  <c:v>0.8</c:v>
                </c:pt>
                <c:pt idx="18" formatCode="0.00%">
                  <c:v>0.8</c:v>
                </c:pt>
                <c:pt idx="19" formatCode="0.00%">
                  <c:v>0.8</c:v>
                </c:pt>
                <c:pt idx="20" formatCode="0.00%">
                  <c:v>0.8</c:v>
                </c:pt>
                <c:pt idx="21" formatCode="0.00%">
                  <c:v>0.8</c:v>
                </c:pt>
                <c:pt idx="22" formatCode="0.00%">
                  <c:v>0.8</c:v>
                </c:pt>
                <c:pt idx="23" formatCode="0.00%">
                  <c:v>0.8</c:v>
                </c:pt>
              </c:numCache>
            </c:numRef>
          </c:val>
        </c:ser>
        <c:marker val="1"/>
        <c:axId val="131906176"/>
        <c:axId val="131936640"/>
      </c:lineChart>
      <c:dateAx>
        <c:axId val="131906176"/>
        <c:scaling>
          <c:orientation val="minMax"/>
        </c:scaling>
        <c:delete val="1"/>
        <c:axPos val="b"/>
        <c:numFmt formatCode="mmm\-yy" sourceLinked="1"/>
        <c:tickLblPos val="none"/>
        <c:crossAx val="131936640"/>
        <c:crosses val="autoZero"/>
        <c:auto val="1"/>
        <c:lblOffset val="100"/>
      </c:dateAx>
      <c:valAx>
        <c:axId val="131936640"/>
        <c:scaling>
          <c:orientation val="minMax"/>
        </c:scaling>
        <c:delete val="1"/>
        <c:axPos val="l"/>
        <c:numFmt formatCode="General" sourceLinked="1"/>
        <c:tickLblPos val="none"/>
        <c:crossAx val="131906176"/>
        <c:crosses val="autoZero"/>
        <c:crossBetween val="between"/>
      </c:valAx>
    </c:plotArea>
    <c:plotVisOnly val="1"/>
    <c:dispBlanksAs val="span"/>
  </c:chart>
  <c:printSettings>
    <c:headerFooter/>
    <c:pageMargins b="0.75000000000000711" l="0.70000000000000062" r="0.70000000000000062" t="0.75000000000000711" header="0.30000000000000032" footer="0.30000000000000032"/>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'!$E$10</c:f>
              <c:strCache>
                <c:ptCount val="1"/>
                <c:pt idx="0">
                  <c:v>Actual</c:v>
                </c:pt>
              </c:strCache>
            </c:strRef>
          </c:tx>
          <c:marker>
            <c:symbol val="none"/>
          </c:marker>
          <c:cat>
            <c:numRef>
              <c:f>'GJ Research Institute '!$H$2:$AO$2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Research Institute '!$H$10:$AO$10</c:f>
              <c:numCache>
                <c:formatCode>General</c:formatCode>
                <c:ptCount val="24"/>
                <c:pt idx="2" formatCode="0.00%">
                  <c:v>0.5</c:v>
                </c:pt>
                <c:pt idx="5" formatCode="0.00%">
                  <c:v>1</c:v>
                </c:pt>
                <c:pt idx="8" formatCode="0.00%">
                  <c:v>0.25</c:v>
                </c:pt>
                <c:pt idx="11" formatCode="0.00%">
                  <c:v>0.5</c:v>
                </c:pt>
              </c:numCache>
            </c:numRef>
          </c:val>
        </c:ser>
        <c:ser>
          <c:idx val="1"/>
          <c:order val="1"/>
          <c:tx>
            <c:strRef>
              <c:f>'GJ Research Institute '!$E$11</c:f>
              <c:strCache>
                <c:ptCount val="1"/>
                <c:pt idx="0">
                  <c:v>Target</c:v>
                </c:pt>
              </c:strCache>
            </c:strRef>
          </c:tx>
          <c:spPr>
            <a:ln>
              <a:solidFill>
                <a:srgbClr val="00B050"/>
              </a:solidFill>
            </a:ln>
          </c:spPr>
          <c:marker>
            <c:symbol val="none"/>
          </c:marker>
          <c:cat>
            <c:numRef>
              <c:f>'GJ Research Institute '!$H$2:$AO$2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Research Institute '!$H$11:$AO$11</c:f>
              <c:numCache>
                <c:formatCode>General</c:formatCode>
                <c:ptCount val="24"/>
                <c:pt idx="2" formatCode="0.00%">
                  <c:v>0.85</c:v>
                </c:pt>
                <c:pt idx="5" formatCode="0.00%">
                  <c:v>0.85</c:v>
                </c:pt>
                <c:pt idx="8" formatCode="0.00%">
                  <c:v>0.85</c:v>
                </c:pt>
                <c:pt idx="11" formatCode="0.00%">
                  <c:v>0.85</c:v>
                </c:pt>
                <c:pt idx="14" formatCode="0.00%">
                  <c:v>0.85</c:v>
                </c:pt>
                <c:pt idx="17" formatCode="0.00%">
                  <c:v>0.85</c:v>
                </c:pt>
                <c:pt idx="20" formatCode="0.00%">
                  <c:v>0.85</c:v>
                </c:pt>
                <c:pt idx="23" formatCode="0.00%">
                  <c:v>0.85</c:v>
                </c:pt>
              </c:numCache>
            </c:numRef>
          </c:val>
        </c:ser>
        <c:ser>
          <c:idx val="2"/>
          <c:order val="2"/>
          <c:tx>
            <c:strRef>
              <c:f>'GJ Research Institute '!$E$12</c:f>
              <c:strCache>
                <c:ptCount val="1"/>
                <c:pt idx="0">
                  <c:v>Min</c:v>
                </c:pt>
              </c:strCache>
            </c:strRef>
          </c:tx>
          <c:spPr>
            <a:ln>
              <a:solidFill>
                <a:srgbClr val="C00000"/>
              </a:solidFill>
            </a:ln>
          </c:spPr>
          <c:marker>
            <c:symbol val="none"/>
          </c:marker>
          <c:cat>
            <c:numRef>
              <c:f>'GJ Research Institute '!$H$2:$AO$2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Research Institute '!$H$12:$AO$12</c:f>
              <c:numCache>
                <c:formatCode>General</c:formatCode>
                <c:ptCount val="24"/>
                <c:pt idx="12" formatCode="0.00%">
                  <c:v>0.6</c:v>
                </c:pt>
                <c:pt idx="13" formatCode="0.00%">
                  <c:v>0.6</c:v>
                </c:pt>
                <c:pt idx="14" formatCode="0.00%">
                  <c:v>0.6</c:v>
                </c:pt>
                <c:pt idx="15" formatCode="0.00%">
                  <c:v>0.6</c:v>
                </c:pt>
                <c:pt idx="16" formatCode="0.00%">
                  <c:v>0.6</c:v>
                </c:pt>
                <c:pt idx="17" formatCode="0.00%">
                  <c:v>0.6</c:v>
                </c:pt>
                <c:pt idx="18" formatCode="0.00%">
                  <c:v>0.6</c:v>
                </c:pt>
                <c:pt idx="19" formatCode="0.00%">
                  <c:v>0.6</c:v>
                </c:pt>
                <c:pt idx="20" formatCode="0.00%">
                  <c:v>0.6</c:v>
                </c:pt>
                <c:pt idx="21" formatCode="0.00%">
                  <c:v>0.6</c:v>
                </c:pt>
                <c:pt idx="22" formatCode="0.00%">
                  <c:v>0.6</c:v>
                </c:pt>
                <c:pt idx="23" formatCode="0.00%">
                  <c:v>0.6</c:v>
                </c:pt>
              </c:numCache>
            </c:numRef>
          </c:val>
        </c:ser>
        <c:marker val="1"/>
        <c:axId val="131958272"/>
        <c:axId val="131959808"/>
      </c:lineChart>
      <c:dateAx>
        <c:axId val="131958272"/>
        <c:scaling>
          <c:orientation val="minMax"/>
        </c:scaling>
        <c:delete val="1"/>
        <c:axPos val="b"/>
        <c:numFmt formatCode="mmm\-yy" sourceLinked="1"/>
        <c:tickLblPos val="none"/>
        <c:crossAx val="131959808"/>
        <c:crosses val="autoZero"/>
        <c:auto val="1"/>
        <c:lblOffset val="100"/>
      </c:dateAx>
      <c:valAx>
        <c:axId val="131959808"/>
        <c:scaling>
          <c:orientation val="minMax"/>
        </c:scaling>
        <c:delete val="1"/>
        <c:axPos val="l"/>
        <c:numFmt formatCode="General" sourceLinked="1"/>
        <c:tickLblPos val="none"/>
        <c:crossAx val="131958272"/>
        <c:crosses val="autoZero"/>
        <c:crossBetween val="between"/>
      </c:valAx>
    </c:plotArea>
    <c:plotVisOnly val="1"/>
    <c:dispBlanksAs val="span"/>
  </c:chart>
  <c:printSettings>
    <c:headerFooter/>
    <c:pageMargins b="0.75000000000000711" l="0.70000000000000062" r="0.70000000000000062" t="0.75000000000000711" header="0.30000000000000032" footer="0.30000000000000032"/>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'!$E$26</c:f>
              <c:strCache>
                <c:ptCount val="1"/>
                <c:pt idx="0">
                  <c:v>Actual</c:v>
                </c:pt>
              </c:strCache>
            </c:strRef>
          </c:tx>
          <c:marker>
            <c:symbol val="none"/>
          </c:marker>
          <c:cat>
            <c:numRef>
              <c:f>'GJ Research Institute '!$H$2:$AO$2</c:f>
              <c:numCache>
                <c:formatCode>mmm\-yy</c:formatCode>
                <c:ptCount val="34"/>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numCache>
            </c:numRef>
          </c:cat>
          <c:val>
            <c:numRef>
              <c:f>'GJ Research Institute '!$H$26:$AO$26</c:f>
              <c:numCache>
                <c:formatCode>General</c:formatCode>
                <c:ptCount val="34"/>
                <c:pt idx="0" formatCode="0%">
                  <c:v>0.94</c:v>
                </c:pt>
                <c:pt idx="3" formatCode="0%">
                  <c:v>0.49</c:v>
                </c:pt>
                <c:pt idx="6" formatCode="0%">
                  <c:v>0.9</c:v>
                </c:pt>
                <c:pt idx="9" formatCode="0%">
                  <c:v>0.81</c:v>
                </c:pt>
                <c:pt idx="12" formatCode="0%">
                  <c:v>0.84</c:v>
                </c:pt>
                <c:pt idx="15" formatCode="0%">
                  <c:v>0.46</c:v>
                </c:pt>
                <c:pt idx="18" formatCode="0%">
                  <c:v>0.72</c:v>
                </c:pt>
                <c:pt idx="21" formatCode="0%">
                  <c:v>0.63</c:v>
                </c:pt>
              </c:numCache>
            </c:numRef>
          </c:val>
        </c:ser>
        <c:ser>
          <c:idx val="1"/>
          <c:order val="1"/>
          <c:tx>
            <c:strRef>
              <c:f>'GJ Research Institute '!$E$27</c:f>
              <c:strCache>
                <c:ptCount val="1"/>
                <c:pt idx="0">
                  <c:v>Target</c:v>
                </c:pt>
              </c:strCache>
            </c:strRef>
          </c:tx>
          <c:spPr>
            <a:ln>
              <a:solidFill>
                <a:srgbClr val="00B050"/>
              </a:solidFill>
            </a:ln>
          </c:spPr>
          <c:marker>
            <c:symbol val="none"/>
          </c:marker>
          <c:cat>
            <c:numRef>
              <c:f>'GJ Research Institute '!$H$2:$AO$2</c:f>
              <c:numCache>
                <c:formatCode>mmm\-yy</c:formatCode>
                <c:ptCount val="34"/>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pt idx="22">
                  <c:v>43191</c:v>
                </c:pt>
                <c:pt idx="23">
                  <c:v>43221</c:v>
                </c:pt>
                <c:pt idx="24">
                  <c:v>43252</c:v>
                </c:pt>
                <c:pt idx="25">
                  <c:v>43282</c:v>
                </c:pt>
                <c:pt idx="26">
                  <c:v>43313</c:v>
                </c:pt>
                <c:pt idx="27">
                  <c:v>43344</c:v>
                </c:pt>
                <c:pt idx="28">
                  <c:v>43374</c:v>
                </c:pt>
                <c:pt idx="29">
                  <c:v>43405</c:v>
                </c:pt>
                <c:pt idx="30">
                  <c:v>43435</c:v>
                </c:pt>
                <c:pt idx="31">
                  <c:v>43466</c:v>
                </c:pt>
                <c:pt idx="32">
                  <c:v>43497</c:v>
                </c:pt>
                <c:pt idx="33">
                  <c:v>43525</c:v>
                </c:pt>
              </c:numCache>
            </c:numRef>
          </c:cat>
          <c:val>
            <c:numRef>
              <c:f>'GJ Research Institute '!$H$27:$AO$27</c:f>
              <c:numCache>
                <c:formatCode>General</c:formatCode>
                <c:ptCount val="34"/>
                <c:pt idx="0" formatCode="0%">
                  <c:v>0.75</c:v>
                </c:pt>
                <c:pt idx="3" formatCode="0%">
                  <c:v>0.75</c:v>
                </c:pt>
                <c:pt idx="6" formatCode="0%">
                  <c:v>0.75</c:v>
                </c:pt>
                <c:pt idx="9" formatCode="0%">
                  <c:v>0.75</c:v>
                </c:pt>
                <c:pt idx="12" formatCode="0%">
                  <c:v>0.75</c:v>
                </c:pt>
                <c:pt idx="15" formatCode="0%">
                  <c:v>0.75</c:v>
                </c:pt>
                <c:pt idx="18" formatCode="0%">
                  <c:v>0.75</c:v>
                </c:pt>
                <c:pt idx="21" formatCode="0%">
                  <c:v>0.75</c:v>
                </c:pt>
                <c:pt idx="22" formatCode="0%">
                  <c:v>0.75</c:v>
                </c:pt>
                <c:pt idx="23" formatCode="0%">
                  <c:v>0.75</c:v>
                </c:pt>
                <c:pt idx="24" formatCode="0%">
                  <c:v>0.75</c:v>
                </c:pt>
                <c:pt idx="25" formatCode="0%">
                  <c:v>0.75</c:v>
                </c:pt>
                <c:pt idx="26" formatCode="0%">
                  <c:v>0.75</c:v>
                </c:pt>
                <c:pt idx="27" formatCode="0%">
                  <c:v>0.75</c:v>
                </c:pt>
                <c:pt idx="28" formatCode="0%">
                  <c:v>0.75</c:v>
                </c:pt>
                <c:pt idx="29" formatCode="0%">
                  <c:v>0.75</c:v>
                </c:pt>
                <c:pt idx="30" formatCode="0%">
                  <c:v>0.75</c:v>
                </c:pt>
                <c:pt idx="31" formatCode="0%">
                  <c:v>0.75</c:v>
                </c:pt>
                <c:pt idx="32" formatCode="0%">
                  <c:v>0.75</c:v>
                </c:pt>
                <c:pt idx="33" formatCode="0%">
                  <c:v>0.75</c:v>
                </c:pt>
              </c:numCache>
            </c:numRef>
          </c:val>
        </c:ser>
        <c:marker val="1"/>
        <c:axId val="132063616"/>
        <c:axId val="132065152"/>
      </c:lineChart>
      <c:dateAx>
        <c:axId val="132063616"/>
        <c:scaling>
          <c:orientation val="minMax"/>
        </c:scaling>
        <c:delete val="1"/>
        <c:axPos val="b"/>
        <c:numFmt formatCode="mmm\-yy" sourceLinked="1"/>
        <c:tickLblPos val="none"/>
        <c:crossAx val="132065152"/>
        <c:crosses val="autoZero"/>
        <c:auto val="1"/>
        <c:lblOffset val="100"/>
      </c:dateAx>
      <c:valAx>
        <c:axId val="132065152"/>
        <c:scaling>
          <c:orientation val="minMax"/>
          <c:max val="1"/>
          <c:min val="0.4"/>
        </c:scaling>
        <c:delete val="1"/>
        <c:axPos val="l"/>
        <c:numFmt formatCode="0%" sourceLinked="1"/>
        <c:tickLblPos val="none"/>
        <c:crossAx val="132063616"/>
        <c:crosses val="autoZero"/>
        <c:crossBetween val="between"/>
      </c:valAx>
    </c:plotArea>
    <c:dispBlanksAs val="span"/>
  </c:chart>
  <c:printSettings>
    <c:headerFooter/>
    <c:pageMargins b="0.75000000000000711" l="0.70000000000000062" r="0.70000000000000062" t="0.75000000000000711" header="0.30000000000000032" footer="0.30000000000000032"/>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 '!$E$29</c:f>
              <c:strCache>
                <c:ptCount val="1"/>
                <c:pt idx="0">
                  <c:v>Actual</c:v>
                </c:pt>
              </c:strCache>
            </c:strRef>
          </c:tx>
          <c:marker>
            <c:symbol val="none"/>
          </c:marker>
          <c:cat>
            <c:numRef>
              <c:f>'GJ Research Institute '!$H$2:$AO$2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Research Institute '!$H$29:$AO$29</c:f>
              <c:numCache>
                <c:formatCode>General</c:formatCode>
                <c:ptCount val="24"/>
                <c:pt idx="2" formatCode="0%">
                  <c:v>0.95</c:v>
                </c:pt>
                <c:pt idx="5" formatCode="0%">
                  <c:v>0.6</c:v>
                </c:pt>
                <c:pt idx="8" formatCode="0%">
                  <c:v>0.62</c:v>
                </c:pt>
                <c:pt idx="11" formatCode="0%">
                  <c:v>0.77</c:v>
                </c:pt>
              </c:numCache>
            </c:numRef>
          </c:val>
        </c:ser>
        <c:ser>
          <c:idx val="1"/>
          <c:order val="1"/>
          <c:tx>
            <c:strRef>
              <c:f>'GJ Research Institute '!$E$30</c:f>
              <c:strCache>
                <c:ptCount val="1"/>
                <c:pt idx="0">
                  <c:v>Target</c:v>
                </c:pt>
              </c:strCache>
            </c:strRef>
          </c:tx>
          <c:spPr>
            <a:ln>
              <a:solidFill>
                <a:srgbClr val="00B050"/>
              </a:solidFill>
            </a:ln>
          </c:spPr>
          <c:marker>
            <c:symbol val="none"/>
          </c:marker>
          <c:cat>
            <c:numRef>
              <c:f>'GJ Research Institute '!$H$2:$AO$2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Research Institute '!$H$30:$AO$30</c:f>
              <c:numCache>
                <c:formatCode>General</c:formatCode>
                <c:ptCount val="24"/>
                <c:pt idx="2" formatCode="0%">
                  <c:v>0.8</c:v>
                </c:pt>
                <c:pt idx="5" formatCode="0%">
                  <c:v>0.8</c:v>
                </c:pt>
                <c:pt idx="8" formatCode="0%">
                  <c:v>0.8</c:v>
                </c:pt>
                <c:pt idx="11" formatCode="0%">
                  <c:v>0.8</c:v>
                </c:pt>
                <c:pt idx="12" formatCode="0%">
                  <c:v>0.8</c:v>
                </c:pt>
                <c:pt idx="13" formatCode="0%">
                  <c:v>0.8</c:v>
                </c:pt>
                <c:pt idx="14" formatCode="0%">
                  <c:v>0.8</c:v>
                </c:pt>
                <c:pt idx="15" formatCode="0%">
                  <c:v>0.8</c:v>
                </c:pt>
                <c:pt idx="16" formatCode="0%">
                  <c:v>0.8</c:v>
                </c:pt>
                <c:pt idx="17" formatCode="0%">
                  <c:v>0.8</c:v>
                </c:pt>
                <c:pt idx="18" formatCode="0%">
                  <c:v>0.8</c:v>
                </c:pt>
                <c:pt idx="19" formatCode="0%">
                  <c:v>0.8</c:v>
                </c:pt>
                <c:pt idx="20" formatCode="0%">
                  <c:v>0.8</c:v>
                </c:pt>
                <c:pt idx="21" formatCode="0%">
                  <c:v>0.8</c:v>
                </c:pt>
                <c:pt idx="22" formatCode="0%">
                  <c:v>0.8</c:v>
                </c:pt>
                <c:pt idx="23" formatCode="0%">
                  <c:v>0.8</c:v>
                </c:pt>
              </c:numCache>
            </c:numRef>
          </c:val>
        </c:ser>
        <c:marker val="1"/>
        <c:axId val="132086784"/>
        <c:axId val="132092672"/>
      </c:lineChart>
      <c:dateAx>
        <c:axId val="132086784"/>
        <c:scaling>
          <c:orientation val="minMax"/>
        </c:scaling>
        <c:delete val="1"/>
        <c:axPos val="b"/>
        <c:numFmt formatCode="mmm\-yy" sourceLinked="1"/>
        <c:tickLblPos val="none"/>
        <c:crossAx val="132092672"/>
        <c:crosses val="autoZero"/>
        <c:auto val="1"/>
        <c:lblOffset val="100"/>
      </c:dateAx>
      <c:valAx>
        <c:axId val="132092672"/>
        <c:scaling>
          <c:orientation val="minMax"/>
          <c:max val="1.1000000000000001"/>
          <c:min val="0.60000000000000064"/>
        </c:scaling>
        <c:delete val="1"/>
        <c:axPos val="l"/>
        <c:numFmt formatCode="General" sourceLinked="1"/>
        <c:tickLblPos val="none"/>
        <c:crossAx val="132086784"/>
        <c:crosses val="autoZero"/>
        <c:crossBetween val="between"/>
      </c:valAx>
    </c:plotArea>
    <c:plotVisOnly val="1"/>
    <c:dispBlanksAs val="span"/>
  </c:chart>
  <c:printSettings>
    <c:headerFooter/>
    <c:pageMargins b="0.75000000000000711" l="0.70000000000000062" r="0.70000000000000062" t="0.75000000000000711" header="0.30000000000000032" footer="0.30000000000000032"/>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 Research Institute '!$E$15</c:f>
              <c:strCache>
                <c:ptCount val="1"/>
                <c:pt idx="0">
                  <c:v>Actual</c:v>
                </c:pt>
              </c:strCache>
            </c:strRef>
          </c:tx>
          <c:marker>
            <c:symbol val="none"/>
          </c:marker>
          <c:cat>
            <c:numRef>
              <c:f>'GJ Research Institute '!$H$2:$AO$2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Research Institute '!$T$21:$AO$21</c:f>
            </c:numRef>
          </c:val>
        </c:ser>
        <c:ser>
          <c:idx val="1"/>
          <c:order val="1"/>
          <c:tx>
            <c:strRef>
              <c:f>'GJ Research Institute '!$E$18</c:f>
              <c:strCache>
                <c:ptCount val="1"/>
                <c:pt idx="0">
                  <c:v>Target line</c:v>
                </c:pt>
              </c:strCache>
            </c:strRef>
          </c:tx>
          <c:spPr>
            <a:ln>
              <a:solidFill>
                <a:srgbClr val="00B050"/>
              </a:solidFill>
            </a:ln>
          </c:spPr>
          <c:marker>
            <c:symbol val="none"/>
          </c:marker>
          <c:cat>
            <c:numRef>
              <c:f>'GJ Research Institute '!$H$2:$AO$2</c:f>
              <c:numCache>
                <c:formatCode>mmm\-yy</c:formatCode>
                <c:ptCount val="24"/>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numCache>
            </c:numRef>
          </c:cat>
          <c:val>
            <c:numRef>
              <c:f>'GJ Research Institute '!$R$22:$AO$22</c:f>
              <c:numCache>
                <c:formatCode>"£"#,##0</c:formatCode>
                <c:ptCount val="24"/>
                <c:pt idx="2">
                  <c:v>5940</c:v>
                </c:pt>
                <c:pt idx="5">
                  <c:v>11880</c:v>
                </c:pt>
                <c:pt idx="8">
                  <c:v>17820</c:v>
                </c:pt>
                <c:pt idx="11">
                  <c:v>23760</c:v>
                </c:pt>
                <c:pt idx="14">
                  <c:v>38660</c:v>
                </c:pt>
                <c:pt idx="17">
                  <c:v>53560</c:v>
                </c:pt>
                <c:pt idx="20">
                  <c:v>68460</c:v>
                </c:pt>
                <c:pt idx="23">
                  <c:v>83360</c:v>
                </c:pt>
              </c:numCache>
            </c:numRef>
          </c:val>
        </c:ser>
        <c:ser>
          <c:idx val="2"/>
          <c:order val="2"/>
          <c:tx>
            <c:v>Actual</c:v>
          </c:tx>
          <c:marker>
            <c:symbol val="none"/>
          </c:marker>
          <c:val>
            <c:numRef>
              <c:f>'GJ Research Institute '!$Y$20:$AO$20</c:f>
              <c:numCache>
                <c:formatCode>"£"#,##0</c:formatCode>
                <c:ptCount val="17"/>
                <c:pt idx="4">
                  <c:v>10000</c:v>
                </c:pt>
              </c:numCache>
            </c:numRef>
          </c:val>
        </c:ser>
        <c:marker val="1"/>
        <c:axId val="121508608"/>
        <c:axId val="121510144"/>
      </c:lineChart>
      <c:dateAx>
        <c:axId val="121508608"/>
        <c:scaling>
          <c:orientation val="minMax"/>
        </c:scaling>
        <c:delete val="1"/>
        <c:axPos val="b"/>
        <c:numFmt formatCode="mmm\-yy" sourceLinked="1"/>
        <c:tickLblPos val="none"/>
        <c:crossAx val="121510144"/>
        <c:crosses val="autoZero"/>
        <c:auto val="1"/>
        <c:lblOffset val="100"/>
      </c:dateAx>
      <c:valAx>
        <c:axId val="121510144"/>
        <c:scaling>
          <c:orientation val="minMax"/>
        </c:scaling>
        <c:delete val="1"/>
        <c:axPos val="l"/>
        <c:numFmt formatCode="&quot;£&quot;#,##0" sourceLinked="1"/>
        <c:tickLblPos val="none"/>
        <c:crossAx val="121508608"/>
        <c:crosses val="autoZero"/>
        <c:crossBetween val="between"/>
      </c:valAx>
      <c:spPr>
        <a:ln>
          <a:noFill/>
        </a:ln>
      </c:spPr>
    </c:plotArea>
    <c:plotVisOnly val="1"/>
    <c:dispBlanksAs val="span"/>
  </c:chart>
  <c:spPr>
    <a:ln>
      <a:noFill/>
    </a:ln>
  </c:spPr>
  <c:printSettings>
    <c:headerFooter/>
    <c:pageMargins b="0.75000000000000733" l="0.70000000000000062" r="0.70000000000000062" t="0.7500000000000073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8" Type="http://schemas.openxmlformats.org/officeDocument/2006/relationships/chart" Target="../charts/chart34.xml"/><Relationship Id="rId13" Type="http://schemas.openxmlformats.org/officeDocument/2006/relationships/chart" Target="../charts/chart39.xml"/><Relationship Id="rId18" Type="http://schemas.openxmlformats.org/officeDocument/2006/relationships/chart" Target="../charts/chart44.xml"/><Relationship Id="rId26" Type="http://schemas.openxmlformats.org/officeDocument/2006/relationships/chart" Target="../charts/chart52.xml"/><Relationship Id="rId3" Type="http://schemas.openxmlformats.org/officeDocument/2006/relationships/chart" Target="../charts/chart29.xml"/><Relationship Id="rId21" Type="http://schemas.openxmlformats.org/officeDocument/2006/relationships/chart" Target="../charts/chart47.xml"/><Relationship Id="rId7" Type="http://schemas.openxmlformats.org/officeDocument/2006/relationships/chart" Target="../charts/chart33.xml"/><Relationship Id="rId12" Type="http://schemas.openxmlformats.org/officeDocument/2006/relationships/chart" Target="../charts/chart38.xml"/><Relationship Id="rId17" Type="http://schemas.openxmlformats.org/officeDocument/2006/relationships/chart" Target="../charts/chart43.xml"/><Relationship Id="rId25" Type="http://schemas.openxmlformats.org/officeDocument/2006/relationships/chart" Target="../charts/chart51.xml"/><Relationship Id="rId2" Type="http://schemas.openxmlformats.org/officeDocument/2006/relationships/chart" Target="../charts/chart28.xml"/><Relationship Id="rId16" Type="http://schemas.openxmlformats.org/officeDocument/2006/relationships/chart" Target="../charts/chart42.xml"/><Relationship Id="rId20" Type="http://schemas.openxmlformats.org/officeDocument/2006/relationships/chart" Target="../charts/chart46.xml"/><Relationship Id="rId1" Type="http://schemas.openxmlformats.org/officeDocument/2006/relationships/chart" Target="../charts/chart27.xml"/><Relationship Id="rId6" Type="http://schemas.openxmlformats.org/officeDocument/2006/relationships/chart" Target="../charts/chart32.xml"/><Relationship Id="rId11" Type="http://schemas.openxmlformats.org/officeDocument/2006/relationships/chart" Target="../charts/chart37.xml"/><Relationship Id="rId24" Type="http://schemas.openxmlformats.org/officeDocument/2006/relationships/chart" Target="../charts/chart50.xml"/><Relationship Id="rId5" Type="http://schemas.openxmlformats.org/officeDocument/2006/relationships/chart" Target="../charts/chart31.xml"/><Relationship Id="rId15" Type="http://schemas.openxmlformats.org/officeDocument/2006/relationships/chart" Target="../charts/chart41.xml"/><Relationship Id="rId23" Type="http://schemas.openxmlformats.org/officeDocument/2006/relationships/chart" Target="../charts/chart49.xml"/><Relationship Id="rId28" Type="http://schemas.openxmlformats.org/officeDocument/2006/relationships/chart" Target="../charts/chart54.xml"/><Relationship Id="rId10" Type="http://schemas.openxmlformats.org/officeDocument/2006/relationships/chart" Target="../charts/chart36.xml"/><Relationship Id="rId19" Type="http://schemas.openxmlformats.org/officeDocument/2006/relationships/chart" Target="../charts/chart45.xml"/><Relationship Id="rId4" Type="http://schemas.openxmlformats.org/officeDocument/2006/relationships/chart" Target="../charts/chart30.xml"/><Relationship Id="rId9" Type="http://schemas.openxmlformats.org/officeDocument/2006/relationships/chart" Target="../charts/chart35.xml"/><Relationship Id="rId14" Type="http://schemas.openxmlformats.org/officeDocument/2006/relationships/chart" Target="../charts/chart40.xml"/><Relationship Id="rId22" Type="http://schemas.openxmlformats.org/officeDocument/2006/relationships/chart" Target="../charts/chart48.xml"/><Relationship Id="rId27" Type="http://schemas.openxmlformats.org/officeDocument/2006/relationships/chart" Target="../charts/chart53.xml"/></Relationships>
</file>

<file path=xl/drawings/_rels/drawing3.xml.rels><?xml version="1.0" encoding="UTF-8" standalone="yes"?>
<Relationships xmlns="http://schemas.openxmlformats.org/package/2006/relationships"><Relationship Id="rId8" Type="http://schemas.openxmlformats.org/officeDocument/2006/relationships/chart" Target="../charts/chart62.xml"/><Relationship Id="rId13" Type="http://schemas.openxmlformats.org/officeDocument/2006/relationships/chart" Target="../charts/chart67.xml"/><Relationship Id="rId3" Type="http://schemas.openxmlformats.org/officeDocument/2006/relationships/chart" Target="../charts/chart57.xml"/><Relationship Id="rId7" Type="http://schemas.openxmlformats.org/officeDocument/2006/relationships/chart" Target="../charts/chart61.xml"/><Relationship Id="rId12" Type="http://schemas.openxmlformats.org/officeDocument/2006/relationships/chart" Target="../charts/chart66.xml"/><Relationship Id="rId17" Type="http://schemas.openxmlformats.org/officeDocument/2006/relationships/chart" Target="../charts/chart71.xml"/><Relationship Id="rId2" Type="http://schemas.openxmlformats.org/officeDocument/2006/relationships/chart" Target="../charts/chart56.xml"/><Relationship Id="rId16" Type="http://schemas.openxmlformats.org/officeDocument/2006/relationships/chart" Target="../charts/chart70.xml"/><Relationship Id="rId1" Type="http://schemas.openxmlformats.org/officeDocument/2006/relationships/chart" Target="../charts/chart55.xml"/><Relationship Id="rId6" Type="http://schemas.openxmlformats.org/officeDocument/2006/relationships/chart" Target="../charts/chart60.xml"/><Relationship Id="rId11" Type="http://schemas.openxmlformats.org/officeDocument/2006/relationships/chart" Target="../charts/chart65.xml"/><Relationship Id="rId5" Type="http://schemas.openxmlformats.org/officeDocument/2006/relationships/chart" Target="../charts/chart59.xml"/><Relationship Id="rId15" Type="http://schemas.openxmlformats.org/officeDocument/2006/relationships/chart" Target="../charts/chart69.xml"/><Relationship Id="rId10" Type="http://schemas.openxmlformats.org/officeDocument/2006/relationships/chart" Target="../charts/chart64.xml"/><Relationship Id="rId4" Type="http://schemas.openxmlformats.org/officeDocument/2006/relationships/chart" Target="../charts/chart58.xml"/><Relationship Id="rId9" Type="http://schemas.openxmlformats.org/officeDocument/2006/relationships/chart" Target="../charts/chart63.xml"/><Relationship Id="rId14" Type="http://schemas.openxmlformats.org/officeDocument/2006/relationships/chart" Target="../charts/chart6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79.xml"/><Relationship Id="rId3" Type="http://schemas.openxmlformats.org/officeDocument/2006/relationships/chart" Target="../charts/chart74.xml"/><Relationship Id="rId7" Type="http://schemas.openxmlformats.org/officeDocument/2006/relationships/chart" Target="../charts/chart78.xml"/><Relationship Id="rId2" Type="http://schemas.openxmlformats.org/officeDocument/2006/relationships/chart" Target="../charts/chart73.xml"/><Relationship Id="rId1" Type="http://schemas.openxmlformats.org/officeDocument/2006/relationships/chart" Target="../charts/chart72.xml"/><Relationship Id="rId6" Type="http://schemas.openxmlformats.org/officeDocument/2006/relationships/chart" Target="../charts/chart77.xml"/><Relationship Id="rId11" Type="http://schemas.openxmlformats.org/officeDocument/2006/relationships/chart" Target="../charts/chart82.xml"/><Relationship Id="rId5" Type="http://schemas.openxmlformats.org/officeDocument/2006/relationships/chart" Target="../charts/chart76.xml"/><Relationship Id="rId10" Type="http://schemas.openxmlformats.org/officeDocument/2006/relationships/chart" Target="../charts/chart81.xml"/><Relationship Id="rId4" Type="http://schemas.openxmlformats.org/officeDocument/2006/relationships/chart" Target="../charts/chart75.xml"/><Relationship Id="rId9" Type="http://schemas.openxmlformats.org/officeDocument/2006/relationships/chart" Target="../charts/chart80.xml"/></Relationships>
</file>

<file path=xl/drawings/_rels/drawing5.xml.rels><?xml version="1.0" encoding="UTF-8" standalone="yes"?>
<Relationships xmlns="http://schemas.openxmlformats.org/package/2006/relationships"><Relationship Id="rId8" Type="http://schemas.openxmlformats.org/officeDocument/2006/relationships/chart" Target="../charts/chart90.xml"/><Relationship Id="rId3" Type="http://schemas.openxmlformats.org/officeDocument/2006/relationships/chart" Target="../charts/chart85.xml"/><Relationship Id="rId7" Type="http://schemas.openxmlformats.org/officeDocument/2006/relationships/chart" Target="../charts/chart89.xml"/><Relationship Id="rId2" Type="http://schemas.openxmlformats.org/officeDocument/2006/relationships/chart" Target="../charts/chart84.xml"/><Relationship Id="rId1" Type="http://schemas.openxmlformats.org/officeDocument/2006/relationships/chart" Target="../charts/chart83.xml"/><Relationship Id="rId6" Type="http://schemas.openxmlformats.org/officeDocument/2006/relationships/chart" Target="../charts/chart88.xml"/><Relationship Id="rId11" Type="http://schemas.openxmlformats.org/officeDocument/2006/relationships/chart" Target="../charts/chart93.xml"/><Relationship Id="rId5" Type="http://schemas.openxmlformats.org/officeDocument/2006/relationships/chart" Target="../charts/chart87.xml"/><Relationship Id="rId10" Type="http://schemas.openxmlformats.org/officeDocument/2006/relationships/chart" Target="../charts/chart92.xml"/><Relationship Id="rId4" Type="http://schemas.openxmlformats.org/officeDocument/2006/relationships/chart" Target="../charts/chart86.xml"/><Relationship Id="rId9" Type="http://schemas.openxmlformats.org/officeDocument/2006/relationships/chart" Target="../charts/chart91.xml"/></Relationships>
</file>

<file path=xl/drawings/_rels/drawing6.xml.rels><?xml version="1.0" encoding="UTF-8" standalone="yes"?>
<Relationships xmlns="http://schemas.openxmlformats.org/package/2006/relationships"><Relationship Id="rId3" Type="http://schemas.openxmlformats.org/officeDocument/2006/relationships/chart" Target="../charts/chart96.xml"/><Relationship Id="rId7" Type="http://schemas.openxmlformats.org/officeDocument/2006/relationships/chart" Target="../charts/chart100.xml"/><Relationship Id="rId2" Type="http://schemas.openxmlformats.org/officeDocument/2006/relationships/chart" Target="../charts/chart95.xml"/><Relationship Id="rId1" Type="http://schemas.openxmlformats.org/officeDocument/2006/relationships/chart" Target="../charts/chart94.xml"/><Relationship Id="rId6" Type="http://schemas.openxmlformats.org/officeDocument/2006/relationships/chart" Target="../charts/chart99.xml"/><Relationship Id="rId5" Type="http://schemas.openxmlformats.org/officeDocument/2006/relationships/chart" Target="../charts/chart98.xml"/><Relationship Id="rId4" Type="http://schemas.openxmlformats.org/officeDocument/2006/relationships/chart" Target="../charts/chart97.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01.xml"/></Relationships>
</file>

<file path=xl/drawings/drawing1.xml><?xml version="1.0" encoding="utf-8"?>
<xdr:wsDr xmlns:xdr="http://schemas.openxmlformats.org/drawingml/2006/spreadsheetDrawing" xmlns:a="http://schemas.openxmlformats.org/drawingml/2006/main">
  <xdr:twoCellAnchor>
    <xdr:from>
      <xdr:col>0</xdr:col>
      <xdr:colOff>0</xdr:colOff>
      <xdr:row>122</xdr:row>
      <xdr:rowOff>0</xdr:rowOff>
    </xdr:from>
    <xdr:to>
      <xdr:col>0</xdr:col>
      <xdr:colOff>0</xdr:colOff>
      <xdr:row>122</xdr:row>
      <xdr:rowOff>0</xdr:rowOff>
    </xdr:to>
    <xdr:sp macro="" textlink="">
      <xdr:nvSpPr>
        <xdr:cNvPr id="1025" name="Rectangle 1"/>
        <xdr:cNvSpPr>
          <a:spLocks noChangeArrowheads="1"/>
        </xdr:cNvSpPr>
      </xdr:nvSpPr>
      <xdr:spPr bwMode="auto">
        <a:xfrm>
          <a:off x="0" y="40138350"/>
          <a:ext cx="0" cy="0"/>
        </a:xfrm>
        <a:prstGeom prst="rect">
          <a:avLst/>
        </a:prstGeom>
        <a:solidFill>
          <a:srgbClr val="C0C0C0"/>
        </a:solidFill>
        <a:ln w="9525">
          <a:solidFill>
            <a:srgbClr val="000000"/>
          </a:solidFill>
          <a:miter lim="800000"/>
          <a:headEnd/>
          <a:tailEnd/>
        </a:ln>
      </xdr:spPr>
    </xdr:sp>
    <xdr:clientData/>
  </xdr:twoCellAnchor>
  <xdr:twoCellAnchor>
    <xdr:from>
      <xdr:col>42</xdr:col>
      <xdr:colOff>51955</xdr:colOff>
      <xdr:row>59</xdr:row>
      <xdr:rowOff>34637</xdr:rowOff>
    </xdr:from>
    <xdr:to>
      <xdr:col>42</xdr:col>
      <xdr:colOff>4173682</xdr:colOff>
      <xdr:row>61</xdr:row>
      <xdr:rowOff>623454</xdr:rowOff>
    </xdr:to>
    <xdr:graphicFrame macro="">
      <xdr:nvGraphicFramePr>
        <xdr:cNvPr id="42" name="Chart 4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42</xdr:col>
      <xdr:colOff>51955</xdr:colOff>
      <xdr:row>102</xdr:row>
      <xdr:rowOff>51956</xdr:rowOff>
    </xdr:from>
    <xdr:to>
      <xdr:col>42</xdr:col>
      <xdr:colOff>4173682</xdr:colOff>
      <xdr:row>104</xdr:row>
      <xdr:rowOff>640774</xdr:rowOff>
    </xdr:to>
    <xdr:graphicFrame macro="">
      <xdr:nvGraphicFramePr>
        <xdr:cNvPr id="43" name="Chart 4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42</xdr:col>
      <xdr:colOff>69274</xdr:colOff>
      <xdr:row>105</xdr:row>
      <xdr:rowOff>51956</xdr:rowOff>
    </xdr:from>
    <xdr:to>
      <xdr:col>42</xdr:col>
      <xdr:colOff>4139045</xdr:colOff>
      <xdr:row>107</xdr:row>
      <xdr:rowOff>606136</xdr:rowOff>
    </xdr:to>
    <xdr:graphicFrame macro="">
      <xdr:nvGraphicFramePr>
        <xdr:cNvPr id="44" name="Chart 4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42</xdr:col>
      <xdr:colOff>51955</xdr:colOff>
      <xdr:row>108</xdr:row>
      <xdr:rowOff>51956</xdr:rowOff>
    </xdr:from>
    <xdr:to>
      <xdr:col>42</xdr:col>
      <xdr:colOff>4173682</xdr:colOff>
      <xdr:row>110</xdr:row>
      <xdr:rowOff>623456</xdr:rowOff>
    </xdr:to>
    <xdr:graphicFrame macro="">
      <xdr:nvGraphicFramePr>
        <xdr:cNvPr id="45" name="Chart 4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42</xdr:col>
      <xdr:colOff>51955</xdr:colOff>
      <xdr:row>115</xdr:row>
      <xdr:rowOff>51955</xdr:rowOff>
    </xdr:from>
    <xdr:to>
      <xdr:col>42</xdr:col>
      <xdr:colOff>4173682</xdr:colOff>
      <xdr:row>117</xdr:row>
      <xdr:rowOff>554182</xdr:rowOff>
    </xdr:to>
    <xdr:graphicFrame macro="">
      <xdr:nvGraphicFramePr>
        <xdr:cNvPr id="46" name="Chart 4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42</xdr:col>
      <xdr:colOff>51953</xdr:colOff>
      <xdr:row>18</xdr:row>
      <xdr:rowOff>51954</xdr:rowOff>
    </xdr:from>
    <xdr:to>
      <xdr:col>42</xdr:col>
      <xdr:colOff>4156363</xdr:colOff>
      <xdr:row>21</xdr:row>
      <xdr:rowOff>727364</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42</xdr:col>
      <xdr:colOff>69273</xdr:colOff>
      <xdr:row>53</xdr:row>
      <xdr:rowOff>51954</xdr:rowOff>
    </xdr:from>
    <xdr:to>
      <xdr:col>42</xdr:col>
      <xdr:colOff>4104409</xdr:colOff>
      <xdr:row>57</xdr:row>
      <xdr:rowOff>600806</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42</xdr:col>
      <xdr:colOff>59747</xdr:colOff>
      <xdr:row>118</xdr:row>
      <xdr:rowOff>87923</xdr:rowOff>
    </xdr:from>
    <xdr:to>
      <xdr:col>42</xdr:col>
      <xdr:colOff>4121727</xdr:colOff>
      <xdr:row>121</xdr:row>
      <xdr:rowOff>555513</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42</xdr:col>
      <xdr:colOff>51956</xdr:colOff>
      <xdr:row>48</xdr:row>
      <xdr:rowOff>51954</xdr:rowOff>
    </xdr:from>
    <xdr:to>
      <xdr:col>42</xdr:col>
      <xdr:colOff>4156364</xdr:colOff>
      <xdr:row>52</xdr:row>
      <xdr:rowOff>606136</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42</xdr:col>
      <xdr:colOff>66841</xdr:colOff>
      <xdr:row>97</xdr:row>
      <xdr:rowOff>83552</xdr:rowOff>
    </xdr:from>
    <xdr:to>
      <xdr:col>42</xdr:col>
      <xdr:colOff>4160921</xdr:colOff>
      <xdr:row>100</xdr:row>
      <xdr:rowOff>618289</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42</xdr:col>
      <xdr:colOff>73270</xdr:colOff>
      <xdr:row>76</xdr:row>
      <xdr:rowOff>43962</xdr:rowOff>
    </xdr:from>
    <xdr:to>
      <xdr:col>42</xdr:col>
      <xdr:colOff>4191000</xdr:colOff>
      <xdr:row>78</xdr:row>
      <xdr:rowOff>908539</xdr:rowOff>
    </xdr:to>
    <xdr:graphicFrame macro="">
      <xdr:nvGraphicFramePr>
        <xdr:cNvPr id="34" name="Chart 3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42</xdr:col>
      <xdr:colOff>58615</xdr:colOff>
      <xdr:row>79</xdr:row>
      <xdr:rowOff>29308</xdr:rowOff>
    </xdr:from>
    <xdr:to>
      <xdr:col>42</xdr:col>
      <xdr:colOff>4191000</xdr:colOff>
      <xdr:row>81</xdr:row>
      <xdr:rowOff>600809</xdr:rowOff>
    </xdr:to>
    <xdr:graphicFrame macro="">
      <xdr:nvGraphicFramePr>
        <xdr:cNvPr id="35" name="Chart 3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42</xdr:col>
      <xdr:colOff>58616</xdr:colOff>
      <xdr:row>82</xdr:row>
      <xdr:rowOff>43963</xdr:rowOff>
    </xdr:from>
    <xdr:to>
      <xdr:col>42</xdr:col>
      <xdr:colOff>4220308</xdr:colOff>
      <xdr:row>84</xdr:row>
      <xdr:rowOff>630116</xdr:rowOff>
    </xdr:to>
    <xdr:graphicFrame macro="">
      <xdr:nvGraphicFramePr>
        <xdr:cNvPr id="37" name="Chart 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42</xdr:col>
      <xdr:colOff>58615</xdr:colOff>
      <xdr:row>39</xdr:row>
      <xdr:rowOff>43962</xdr:rowOff>
    </xdr:from>
    <xdr:to>
      <xdr:col>42</xdr:col>
      <xdr:colOff>4161692</xdr:colOff>
      <xdr:row>42</xdr:row>
      <xdr:rowOff>630116</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42</xdr:col>
      <xdr:colOff>58615</xdr:colOff>
      <xdr:row>43</xdr:row>
      <xdr:rowOff>58615</xdr:rowOff>
    </xdr:from>
    <xdr:to>
      <xdr:col>42</xdr:col>
      <xdr:colOff>4161692</xdr:colOff>
      <xdr:row>46</xdr:row>
      <xdr:rowOff>615462</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42</xdr:col>
      <xdr:colOff>73269</xdr:colOff>
      <xdr:row>9</xdr:row>
      <xdr:rowOff>73270</xdr:rowOff>
    </xdr:from>
    <xdr:to>
      <xdr:col>42</xdr:col>
      <xdr:colOff>4176347</xdr:colOff>
      <xdr:row>12</xdr:row>
      <xdr:rowOff>630115</xdr:rowOff>
    </xdr:to>
    <xdr:graphicFrame macro="">
      <xdr:nvGraphicFramePr>
        <xdr:cNvPr id="38" name="Chart 3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42</xdr:col>
      <xdr:colOff>43962</xdr:colOff>
      <xdr:row>91</xdr:row>
      <xdr:rowOff>43962</xdr:rowOff>
    </xdr:from>
    <xdr:to>
      <xdr:col>42</xdr:col>
      <xdr:colOff>4205654</xdr:colOff>
      <xdr:row>95</xdr:row>
      <xdr:rowOff>1289538</xdr:rowOff>
    </xdr:to>
    <xdr:graphicFrame macro="">
      <xdr:nvGraphicFramePr>
        <xdr:cNvPr id="33" name="Chart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42</xdr:col>
      <xdr:colOff>73270</xdr:colOff>
      <xdr:row>87</xdr:row>
      <xdr:rowOff>58614</xdr:rowOff>
    </xdr:from>
    <xdr:to>
      <xdr:col>42</xdr:col>
      <xdr:colOff>4176347</xdr:colOff>
      <xdr:row>90</xdr:row>
      <xdr:rowOff>1289537</xdr:rowOff>
    </xdr:to>
    <xdr:graphicFrame macro="">
      <xdr:nvGraphicFramePr>
        <xdr:cNvPr id="40" name="Chart 3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42</xdr:col>
      <xdr:colOff>58615</xdr:colOff>
      <xdr:row>22</xdr:row>
      <xdr:rowOff>43961</xdr:rowOff>
    </xdr:from>
    <xdr:to>
      <xdr:col>42</xdr:col>
      <xdr:colOff>4161692</xdr:colOff>
      <xdr:row>24</xdr:row>
      <xdr:rowOff>644769</xdr:rowOff>
    </xdr:to>
    <xdr:graphicFrame macro="">
      <xdr:nvGraphicFramePr>
        <xdr:cNvPr id="48" name="Chart 4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42</xdr:col>
      <xdr:colOff>58616</xdr:colOff>
      <xdr:row>25</xdr:row>
      <xdr:rowOff>43964</xdr:rowOff>
    </xdr:from>
    <xdr:to>
      <xdr:col>42</xdr:col>
      <xdr:colOff>4161692</xdr:colOff>
      <xdr:row>27</xdr:row>
      <xdr:rowOff>630116</xdr:rowOff>
    </xdr:to>
    <xdr:graphicFrame macro="">
      <xdr:nvGraphicFramePr>
        <xdr:cNvPr id="49" name="Chart 4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42</xdr:col>
      <xdr:colOff>58615</xdr:colOff>
      <xdr:row>28</xdr:row>
      <xdr:rowOff>43962</xdr:rowOff>
    </xdr:from>
    <xdr:to>
      <xdr:col>42</xdr:col>
      <xdr:colOff>4161692</xdr:colOff>
      <xdr:row>30</xdr:row>
      <xdr:rowOff>718038</xdr:rowOff>
    </xdr:to>
    <xdr:graphicFrame macro="">
      <xdr:nvGraphicFramePr>
        <xdr:cNvPr id="50" name="Chart 4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42</xdr:col>
      <xdr:colOff>73269</xdr:colOff>
      <xdr:row>73</xdr:row>
      <xdr:rowOff>73269</xdr:rowOff>
    </xdr:from>
    <xdr:to>
      <xdr:col>42</xdr:col>
      <xdr:colOff>4132385</xdr:colOff>
      <xdr:row>75</xdr:row>
      <xdr:rowOff>556846</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42</xdr:col>
      <xdr:colOff>58616</xdr:colOff>
      <xdr:row>111</xdr:row>
      <xdr:rowOff>43961</xdr:rowOff>
    </xdr:from>
    <xdr:to>
      <xdr:col>42</xdr:col>
      <xdr:colOff>4132385</xdr:colOff>
      <xdr:row>114</xdr:row>
      <xdr:rowOff>1073726</xdr:rowOff>
    </xdr:to>
    <xdr:graphicFrame macro="">
      <xdr:nvGraphicFramePr>
        <xdr:cNvPr id="51" name="Chart 5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42</xdr:col>
      <xdr:colOff>102577</xdr:colOff>
      <xdr:row>63</xdr:row>
      <xdr:rowOff>0</xdr:rowOff>
    </xdr:from>
    <xdr:to>
      <xdr:col>42</xdr:col>
      <xdr:colOff>4121727</xdr:colOff>
      <xdr:row>67</xdr:row>
      <xdr:rowOff>498231</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42</xdr:col>
      <xdr:colOff>102577</xdr:colOff>
      <xdr:row>68</xdr:row>
      <xdr:rowOff>0</xdr:rowOff>
    </xdr:from>
    <xdr:to>
      <xdr:col>42</xdr:col>
      <xdr:colOff>4121727</xdr:colOff>
      <xdr:row>71</xdr:row>
      <xdr:rowOff>498231</xdr:rowOff>
    </xdr:to>
    <xdr:graphicFrame macro="">
      <xdr:nvGraphicFramePr>
        <xdr:cNvPr id="39" name="Chart 3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42</xdr:col>
      <xdr:colOff>1</xdr:colOff>
      <xdr:row>3</xdr:row>
      <xdr:rowOff>0</xdr:rowOff>
    </xdr:from>
    <xdr:to>
      <xdr:col>42</xdr:col>
      <xdr:colOff>4156363</xdr:colOff>
      <xdr:row>9</xdr:row>
      <xdr:rowOff>5195</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42</xdr:col>
      <xdr:colOff>20410</xdr:colOff>
      <xdr:row>3</xdr:row>
      <xdr:rowOff>27214</xdr:rowOff>
    </xdr:from>
    <xdr:to>
      <xdr:col>42</xdr:col>
      <xdr:colOff>4224110</xdr:colOff>
      <xdr:row>8</xdr:row>
      <xdr:rowOff>13606</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42</xdr:col>
      <xdr:colOff>47624</xdr:colOff>
      <xdr:row>8</xdr:row>
      <xdr:rowOff>63501</xdr:rowOff>
    </xdr:from>
    <xdr:to>
      <xdr:col>42</xdr:col>
      <xdr:colOff>4603750</xdr:colOff>
      <xdr:row>11</xdr:row>
      <xdr:rowOff>650875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42</xdr:col>
      <xdr:colOff>79374</xdr:colOff>
      <xdr:row>12</xdr:row>
      <xdr:rowOff>63501</xdr:rowOff>
    </xdr:from>
    <xdr:to>
      <xdr:col>43</xdr:col>
      <xdr:colOff>1709</xdr:colOff>
      <xdr:row>15</xdr:row>
      <xdr:rowOff>556846</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42</xdr:col>
      <xdr:colOff>79375</xdr:colOff>
      <xdr:row>16</xdr:row>
      <xdr:rowOff>63501</xdr:rowOff>
    </xdr:from>
    <xdr:to>
      <xdr:col>42</xdr:col>
      <xdr:colOff>4603750</xdr:colOff>
      <xdr:row>19</xdr:row>
      <xdr:rowOff>619125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42</xdr:col>
      <xdr:colOff>79375</xdr:colOff>
      <xdr:row>20</xdr:row>
      <xdr:rowOff>47624</xdr:rowOff>
    </xdr:from>
    <xdr:to>
      <xdr:col>42</xdr:col>
      <xdr:colOff>4603750</xdr:colOff>
      <xdr:row>23</xdr:row>
      <xdr:rowOff>587374</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42</xdr:col>
      <xdr:colOff>79375</xdr:colOff>
      <xdr:row>24</xdr:row>
      <xdr:rowOff>47623</xdr:rowOff>
    </xdr:from>
    <xdr:to>
      <xdr:col>42</xdr:col>
      <xdr:colOff>4603750</xdr:colOff>
      <xdr:row>27</xdr:row>
      <xdr:rowOff>688730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42</xdr:col>
      <xdr:colOff>95250</xdr:colOff>
      <xdr:row>58</xdr:row>
      <xdr:rowOff>95251</xdr:rowOff>
    </xdr:from>
    <xdr:to>
      <xdr:col>42</xdr:col>
      <xdr:colOff>4191000</xdr:colOff>
      <xdr:row>62</xdr:row>
      <xdr:rowOff>619125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42</xdr:col>
      <xdr:colOff>95251</xdr:colOff>
      <xdr:row>63</xdr:row>
      <xdr:rowOff>47625</xdr:rowOff>
    </xdr:from>
    <xdr:to>
      <xdr:col>42</xdr:col>
      <xdr:colOff>4540250</xdr:colOff>
      <xdr:row>67</xdr:row>
      <xdr:rowOff>444500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42</xdr:col>
      <xdr:colOff>79374</xdr:colOff>
      <xdr:row>68</xdr:row>
      <xdr:rowOff>63501</xdr:rowOff>
    </xdr:from>
    <xdr:to>
      <xdr:col>42</xdr:col>
      <xdr:colOff>4540250</xdr:colOff>
      <xdr:row>72</xdr:row>
      <xdr:rowOff>619125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42</xdr:col>
      <xdr:colOff>63500</xdr:colOff>
      <xdr:row>73</xdr:row>
      <xdr:rowOff>63499</xdr:rowOff>
    </xdr:from>
    <xdr:to>
      <xdr:col>42</xdr:col>
      <xdr:colOff>4540250</xdr:colOff>
      <xdr:row>76</xdr:row>
      <xdr:rowOff>634999</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42</xdr:col>
      <xdr:colOff>95249</xdr:colOff>
      <xdr:row>41</xdr:row>
      <xdr:rowOff>79375</xdr:rowOff>
    </xdr:from>
    <xdr:to>
      <xdr:col>42</xdr:col>
      <xdr:colOff>4619624</xdr:colOff>
      <xdr:row>44</xdr:row>
      <xdr:rowOff>619125</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42</xdr:col>
      <xdr:colOff>43961</xdr:colOff>
      <xdr:row>78</xdr:row>
      <xdr:rowOff>58615</xdr:rowOff>
    </xdr:from>
    <xdr:to>
      <xdr:col>42</xdr:col>
      <xdr:colOff>4244486</xdr:colOff>
      <xdr:row>80</xdr:row>
      <xdr:rowOff>659423</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42</xdr:col>
      <xdr:colOff>58616</xdr:colOff>
      <xdr:row>81</xdr:row>
      <xdr:rowOff>43962</xdr:rowOff>
    </xdr:from>
    <xdr:to>
      <xdr:col>42</xdr:col>
      <xdr:colOff>4630616</xdr:colOff>
      <xdr:row>83</xdr:row>
      <xdr:rowOff>674078</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42</xdr:col>
      <xdr:colOff>73269</xdr:colOff>
      <xdr:row>37</xdr:row>
      <xdr:rowOff>73270</xdr:rowOff>
    </xdr:from>
    <xdr:to>
      <xdr:col>42</xdr:col>
      <xdr:colOff>4645269</xdr:colOff>
      <xdr:row>40</xdr:row>
      <xdr:rowOff>703385</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42</xdr:col>
      <xdr:colOff>73269</xdr:colOff>
      <xdr:row>33</xdr:row>
      <xdr:rowOff>73270</xdr:rowOff>
    </xdr:from>
    <xdr:to>
      <xdr:col>42</xdr:col>
      <xdr:colOff>4645269</xdr:colOff>
      <xdr:row>36</xdr:row>
      <xdr:rowOff>674077</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42</xdr:col>
      <xdr:colOff>73269</xdr:colOff>
      <xdr:row>28</xdr:row>
      <xdr:rowOff>43963</xdr:rowOff>
    </xdr:from>
    <xdr:to>
      <xdr:col>42</xdr:col>
      <xdr:colOff>4645269</xdr:colOff>
      <xdr:row>32</xdr:row>
      <xdr:rowOff>674077</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42</xdr:col>
      <xdr:colOff>13607</xdr:colOff>
      <xdr:row>53</xdr:row>
      <xdr:rowOff>163284</xdr:rowOff>
    </xdr:from>
    <xdr:to>
      <xdr:col>42</xdr:col>
      <xdr:colOff>4166507</xdr:colOff>
      <xdr:row>57</xdr:row>
      <xdr:rowOff>585106</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42</xdr:col>
      <xdr:colOff>54428</xdr:colOff>
      <xdr:row>89</xdr:row>
      <xdr:rowOff>27214</xdr:rowOff>
    </xdr:from>
    <xdr:to>
      <xdr:col>42</xdr:col>
      <xdr:colOff>4082142</xdr:colOff>
      <xdr:row>91</xdr:row>
      <xdr:rowOff>680357</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42</xdr:col>
      <xdr:colOff>40820</xdr:colOff>
      <xdr:row>92</xdr:row>
      <xdr:rowOff>13607</xdr:rowOff>
    </xdr:from>
    <xdr:to>
      <xdr:col>42</xdr:col>
      <xdr:colOff>4082141</xdr:colOff>
      <xdr:row>94</xdr:row>
      <xdr:rowOff>693964</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42</xdr:col>
      <xdr:colOff>122464</xdr:colOff>
      <xdr:row>95</xdr:row>
      <xdr:rowOff>68036</xdr:rowOff>
    </xdr:from>
    <xdr:to>
      <xdr:col>42</xdr:col>
      <xdr:colOff>4191000</xdr:colOff>
      <xdr:row>97</xdr:row>
      <xdr:rowOff>680357</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42</xdr:col>
      <xdr:colOff>81642</xdr:colOff>
      <xdr:row>99</xdr:row>
      <xdr:rowOff>136070</xdr:rowOff>
    </xdr:from>
    <xdr:to>
      <xdr:col>42</xdr:col>
      <xdr:colOff>4136571</xdr:colOff>
      <xdr:row>101</xdr:row>
      <xdr:rowOff>530678</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42</xdr:col>
      <xdr:colOff>81642</xdr:colOff>
      <xdr:row>102</xdr:row>
      <xdr:rowOff>136070</xdr:rowOff>
    </xdr:from>
    <xdr:to>
      <xdr:col>42</xdr:col>
      <xdr:colOff>4136571</xdr:colOff>
      <xdr:row>104</xdr:row>
      <xdr:rowOff>530678</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42</xdr:col>
      <xdr:colOff>81642</xdr:colOff>
      <xdr:row>105</xdr:row>
      <xdr:rowOff>136070</xdr:rowOff>
    </xdr:from>
    <xdr:to>
      <xdr:col>42</xdr:col>
      <xdr:colOff>4136571</xdr:colOff>
      <xdr:row>107</xdr:row>
      <xdr:rowOff>530678</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42</xdr:col>
      <xdr:colOff>81642</xdr:colOff>
      <xdr:row>108</xdr:row>
      <xdr:rowOff>136070</xdr:rowOff>
    </xdr:from>
    <xdr:to>
      <xdr:col>42</xdr:col>
      <xdr:colOff>4136571</xdr:colOff>
      <xdr:row>110</xdr:row>
      <xdr:rowOff>530678</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42</xdr:col>
      <xdr:colOff>81642</xdr:colOff>
      <xdr:row>111</xdr:row>
      <xdr:rowOff>136070</xdr:rowOff>
    </xdr:from>
    <xdr:to>
      <xdr:col>42</xdr:col>
      <xdr:colOff>4136571</xdr:colOff>
      <xdr:row>113</xdr:row>
      <xdr:rowOff>530678</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42</xdr:col>
      <xdr:colOff>81642</xdr:colOff>
      <xdr:row>114</xdr:row>
      <xdr:rowOff>136070</xdr:rowOff>
    </xdr:from>
    <xdr:to>
      <xdr:col>42</xdr:col>
      <xdr:colOff>4136571</xdr:colOff>
      <xdr:row>116</xdr:row>
      <xdr:rowOff>530678</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42</xdr:col>
      <xdr:colOff>81642</xdr:colOff>
      <xdr:row>117</xdr:row>
      <xdr:rowOff>136070</xdr:rowOff>
    </xdr:from>
    <xdr:to>
      <xdr:col>42</xdr:col>
      <xdr:colOff>4136571</xdr:colOff>
      <xdr:row>119</xdr:row>
      <xdr:rowOff>530678</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42</xdr:col>
      <xdr:colOff>81642</xdr:colOff>
      <xdr:row>120</xdr:row>
      <xdr:rowOff>136070</xdr:rowOff>
    </xdr:from>
    <xdr:to>
      <xdr:col>42</xdr:col>
      <xdr:colOff>4136571</xdr:colOff>
      <xdr:row>122</xdr:row>
      <xdr:rowOff>530678</xdr:rowOff>
    </xdr:to>
    <xdr:graphicFrame macro="">
      <xdr:nvGraphicFramePr>
        <xdr:cNvPr id="33" name="Chart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76199</xdr:colOff>
      <xdr:row>3</xdr:row>
      <xdr:rowOff>47625</xdr:rowOff>
    </xdr:from>
    <xdr:to>
      <xdr:col>2</xdr:col>
      <xdr:colOff>9233646</xdr:colOff>
      <xdr:row>14</xdr:row>
      <xdr:rowOff>114300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54347</xdr:colOff>
      <xdr:row>15</xdr:row>
      <xdr:rowOff>32495</xdr:rowOff>
    </xdr:from>
    <xdr:to>
      <xdr:col>2</xdr:col>
      <xdr:colOff>9244853</xdr:colOff>
      <xdr:row>26</xdr:row>
      <xdr:rowOff>122093</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112057</xdr:colOff>
      <xdr:row>27</xdr:row>
      <xdr:rowOff>28575</xdr:rowOff>
    </xdr:from>
    <xdr:to>
      <xdr:col>2</xdr:col>
      <xdr:colOff>9244853</xdr:colOff>
      <xdr:row>38</xdr:row>
      <xdr:rowOff>123825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56029</xdr:colOff>
      <xdr:row>39</xdr:row>
      <xdr:rowOff>85725</xdr:rowOff>
    </xdr:from>
    <xdr:to>
      <xdr:col>2</xdr:col>
      <xdr:colOff>9222441</xdr:colOff>
      <xdr:row>50</xdr:row>
      <xdr:rowOff>123825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56027</xdr:colOff>
      <xdr:row>51</xdr:row>
      <xdr:rowOff>76201</xdr:rowOff>
    </xdr:from>
    <xdr:to>
      <xdr:col>2</xdr:col>
      <xdr:colOff>9233646</xdr:colOff>
      <xdr:row>62</xdr:row>
      <xdr:rowOff>142875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22411</xdr:colOff>
      <xdr:row>63</xdr:row>
      <xdr:rowOff>142875</xdr:rowOff>
    </xdr:from>
    <xdr:to>
      <xdr:col>2</xdr:col>
      <xdr:colOff>9222441</xdr:colOff>
      <xdr:row>74</xdr:row>
      <xdr:rowOff>123825</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27215</xdr:colOff>
      <xdr:row>75</xdr:row>
      <xdr:rowOff>47626</xdr:rowOff>
    </xdr:from>
    <xdr:to>
      <xdr:col>2</xdr:col>
      <xdr:colOff>9200029</xdr:colOff>
      <xdr:row>86</xdr:row>
      <xdr:rowOff>133350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40821</xdr:colOff>
      <xdr:row>87</xdr:row>
      <xdr:rowOff>38101</xdr:rowOff>
    </xdr:from>
    <xdr:to>
      <xdr:col>2</xdr:col>
      <xdr:colOff>9188823</xdr:colOff>
      <xdr:row>98</xdr:row>
      <xdr:rowOff>142875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68035</xdr:colOff>
      <xdr:row>99</xdr:row>
      <xdr:rowOff>47625</xdr:rowOff>
    </xdr:from>
    <xdr:to>
      <xdr:col>2</xdr:col>
      <xdr:colOff>9222440</xdr:colOff>
      <xdr:row>110</xdr:row>
      <xdr:rowOff>142875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81642</xdr:colOff>
      <xdr:row>111</xdr:row>
      <xdr:rowOff>38100</xdr:rowOff>
    </xdr:from>
    <xdr:to>
      <xdr:col>2</xdr:col>
      <xdr:colOff>9188823</xdr:colOff>
      <xdr:row>122</xdr:row>
      <xdr:rowOff>152400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81641</xdr:colOff>
      <xdr:row>124</xdr:row>
      <xdr:rowOff>38100</xdr:rowOff>
    </xdr:from>
    <xdr:to>
      <xdr:col>2</xdr:col>
      <xdr:colOff>9188823</xdr:colOff>
      <xdr:row>135</xdr:row>
      <xdr:rowOff>114300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28575</xdr:colOff>
      <xdr:row>136</xdr:row>
      <xdr:rowOff>19051</xdr:rowOff>
    </xdr:from>
    <xdr:to>
      <xdr:col>2</xdr:col>
      <xdr:colOff>9233647</xdr:colOff>
      <xdr:row>147</xdr:row>
      <xdr:rowOff>114300</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xdr:col>
      <xdr:colOff>95249</xdr:colOff>
      <xdr:row>148</xdr:row>
      <xdr:rowOff>38101</xdr:rowOff>
    </xdr:from>
    <xdr:to>
      <xdr:col>2</xdr:col>
      <xdr:colOff>9166410</xdr:colOff>
      <xdr:row>159</xdr:row>
      <xdr:rowOff>66675</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xdr:col>
      <xdr:colOff>173691</xdr:colOff>
      <xdr:row>160</xdr:row>
      <xdr:rowOff>58832</xdr:rowOff>
    </xdr:from>
    <xdr:to>
      <xdr:col>2</xdr:col>
      <xdr:colOff>9233647</xdr:colOff>
      <xdr:row>171</xdr:row>
      <xdr:rowOff>125507</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xdr:col>
      <xdr:colOff>95249</xdr:colOff>
      <xdr:row>172</xdr:row>
      <xdr:rowOff>38101</xdr:rowOff>
    </xdr:from>
    <xdr:to>
      <xdr:col>2</xdr:col>
      <xdr:colOff>9200028</xdr:colOff>
      <xdr:row>183</xdr:row>
      <xdr:rowOff>104775</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xdr:col>
      <xdr:colOff>47624</xdr:colOff>
      <xdr:row>185</xdr:row>
      <xdr:rowOff>9525</xdr:rowOff>
    </xdr:from>
    <xdr:to>
      <xdr:col>2</xdr:col>
      <xdr:colOff>9220200</xdr:colOff>
      <xdr:row>196</xdr:row>
      <xdr:rowOff>76199</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47624</xdr:colOff>
      <xdr:row>197</xdr:row>
      <xdr:rowOff>9525</xdr:rowOff>
    </xdr:from>
    <xdr:to>
      <xdr:col>2</xdr:col>
      <xdr:colOff>9244853</xdr:colOff>
      <xdr:row>208</xdr:row>
      <xdr:rowOff>76199</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85725</xdr:colOff>
      <xdr:row>3</xdr:row>
      <xdr:rowOff>38100</xdr:rowOff>
    </xdr:from>
    <xdr:to>
      <xdr:col>2</xdr:col>
      <xdr:colOff>8899071</xdr:colOff>
      <xdr:row>5</xdr:row>
      <xdr:rowOff>800100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6</xdr:row>
      <xdr:rowOff>0</xdr:rowOff>
    </xdr:from>
    <xdr:to>
      <xdr:col>2</xdr:col>
      <xdr:colOff>8926286</xdr:colOff>
      <xdr:row>8</xdr:row>
      <xdr:rowOff>819150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51954</xdr:colOff>
      <xdr:row>9</xdr:row>
      <xdr:rowOff>43296</xdr:rowOff>
    </xdr:from>
    <xdr:to>
      <xdr:col>2</xdr:col>
      <xdr:colOff>8871857</xdr:colOff>
      <xdr:row>11</xdr:row>
      <xdr:rowOff>819150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19050</xdr:colOff>
      <xdr:row>13</xdr:row>
      <xdr:rowOff>10390</xdr:rowOff>
    </xdr:from>
    <xdr:to>
      <xdr:col>2</xdr:col>
      <xdr:colOff>8926286</xdr:colOff>
      <xdr:row>15</xdr:row>
      <xdr:rowOff>828675</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47624</xdr:colOff>
      <xdr:row>16</xdr:row>
      <xdr:rowOff>38100</xdr:rowOff>
    </xdr:from>
    <xdr:to>
      <xdr:col>2</xdr:col>
      <xdr:colOff>8926286</xdr:colOff>
      <xdr:row>18</xdr:row>
      <xdr:rowOff>779318</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43296</xdr:colOff>
      <xdr:row>19</xdr:row>
      <xdr:rowOff>43295</xdr:rowOff>
    </xdr:from>
    <xdr:to>
      <xdr:col>2</xdr:col>
      <xdr:colOff>8939893</xdr:colOff>
      <xdr:row>21</xdr:row>
      <xdr:rowOff>738620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19050</xdr:colOff>
      <xdr:row>22</xdr:row>
      <xdr:rowOff>38100</xdr:rowOff>
    </xdr:from>
    <xdr:to>
      <xdr:col>2</xdr:col>
      <xdr:colOff>8912678</xdr:colOff>
      <xdr:row>24</xdr:row>
      <xdr:rowOff>809625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47624</xdr:colOff>
      <xdr:row>25</xdr:row>
      <xdr:rowOff>66675</xdr:rowOff>
    </xdr:from>
    <xdr:to>
      <xdr:col>2</xdr:col>
      <xdr:colOff>8912677</xdr:colOff>
      <xdr:row>27</xdr:row>
      <xdr:rowOff>790575</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38100</xdr:colOff>
      <xdr:row>28</xdr:row>
      <xdr:rowOff>28575</xdr:rowOff>
    </xdr:from>
    <xdr:to>
      <xdr:col>2</xdr:col>
      <xdr:colOff>8912678</xdr:colOff>
      <xdr:row>30</xdr:row>
      <xdr:rowOff>847725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28575</xdr:colOff>
      <xdr:row>31</xdr:row>
      <xdr:rowOff>76200</xdr:rowOff>
    </xdr:from>
    <xdr:to>
      <xdr:col>2</xdr:col>
      <xdr:colOff>8926286</xdr:colOff>
      <xdr:row>33</xdr:row>
      <xdr:rowOff>771525</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47624</xdr:colOff>
      <xdr:row>34</xdr:row>
      <xdr:rowOff>38100</xdr:rowOff>
    </xdr:from>
    <xdr:to>
      <xdr:col>2</xdr:col>
      <xdr:colOff>8899071</xdr:colOff>
      <xdr:row>36</xdr:row>
      <xdr:rowOff>781050</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42</xdr:col>
      <xdr:colOff>73268</xdr:colOff>
      <xdr:row>7</xdr:row>
      <xdr:rowOff>58617</xdr:rowOff>
    </xdr:from>
    <xdr:to>
      <xdr:col>42</xdr:col>
      <xdr:colOff>4689230</xdr:colOff>
      <xdr:row>9</xdr:row>
      <xdr:rowOff>586155</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42</xdr:col>
      <xdr:colOff>43960</xdr:colOff>
      <xdr:row>11</xdr:row>
      <xdr:rowOff>43963</xdr:rowOff>
    </xdr:from>
    <xdr:to>
      <xdr:col>42</xdr:col>
      <xdr:colOff>4703883</xdr:colOff>
      <xdr:row>13</xdr:row>
      <xdr:rowOff>615461</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42</xdr:col>
      <xdr:colOff>58613</xdr:colOff>
      <xdr:row>15</xdr:row>
      <xdr:rowOff>43962</xdr:rowOff>
    </xdr:from>
    <xdr:to>
      <xdr:col>42</xdr:col>
      <xdr:colOff>4674576</xdr:colOff>
      <xdr:row>18</xdr:row>
      <xdr:rowOff>644769</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42</xdr:col>
      <xdr:colOff>58615</xdr:colOff>
      <xdr:row>19</xdr:row>
      <xdr:rowOff>58616</xdr:rowOff>
    </xdr:from>
    <xdr:to>
      <xdr:col>42</xdr:col>
      <xdr:colOff>4674577</xdr:colOff>
      <xdr:row>22</xdr:row>
      <xdr:rowOff>630116</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42</xdr:col>
      <xdr:colOff>87923</xdr:colOff>
      <xdr:row>24</xdr:row>
      <xdr:rowOff>58615</xdr:rowOff>
    </xdr:from>
    <xdr:to>
      <xdr:col>42</xdr:col>
      <xdr:colOff>4659923</xdr:colOff>
      <xdr:row>26</xdr:row>
      <xdr:rowOff>600808</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42</xdr:col>
      <xdr:colOff>73270</xdr:colOff>
      <xdr:row>37</xdr:row>
      <xdr:rowOff>58615</xdr:rowOff>
    </xdr:from>
    <xdr:to>
      <xdr:col>42</xdr:col>
      <xdr:colOff>4645270</xdr:colOff>
      <xdr:row>41</xdr:row>
      <xdr:rowOff>615462</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42</xdr:col>
      <xdr:colOff>73270</xdr:colOff>
      <xdr:row>27</xdr:row>
      <xdr:rowOff>29308</xdr:rowOff>
    </xdr:from>
    <xdr:to>
      <xdr:col>42</xdr:col>
      <xdr:colOff>4645270</xdr:colOff>
      <xdr:row>29</xdr:row>
      <xdr:rowOff>615461</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42</xdr:col>
      <xdr:colOff>73269</xdr:colOff>
      <xdr:row>34</xdr:row>
      <xdr:rowOff>43962</xdr:rowOff>
    </xdr:from>
    <xdr:to>
      <xdr:col>42</xdr:col>
      <xdr:colOff>4645269</xdr:colOff>
      <xdr:row>36</xdr:row>
      <xdr:rowOff>615461</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42</xdr:col>
      <xdr:colOff>73269</xdr:colOff>
      <xdr:row>3</xdr:row>
      <xdr:rowOff>0</xdr:rowOff>
    </xdr:from>
    <xdr:to>
      <xdr:col>42</xdr:col>
      <xdr:colOff>4645269</xdr:colOff>
      <xdr:row>5</xdr:row>
      <xdr:rowOff>630115</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42</xdr:col>
      <xdr:colOff>73270</xdr:colOff>
      <xdr:row>42</xdr:row>
      <xdr:rowOff>58615</xdr:rowOff>
    </xdr:from>
    <xdr:to>
      <xdr:col>42</xdr:col>
      <xdr:colOff>4645270</xdr:colOff>
      <xdr:row>44</xdr:row>
      <xdr:rowOff>615462</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42</xdr:col>
      <xdr:colOff>0</xdr:colOff>
      <xdr:row>29</xdr:row>
      <xdr:rowOff>707570</xdr:rowOff>
    </xdr:from>
    <xdr:to>
      <xdr:col>42</xdr:col>
      <xdr:colOff>4615962</xdr:colOff>
      <xdr:row>33</xdr:row>
      <xdr:rowOff>585106</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42</xdr:col>
      <xdr:colOff>43963</xdr:colOff>
      <xdr:row>3</xdr:row>
      <xdr:rowOff>43963</xdr:rowOff>
    </xdr:from>
    <xdr:to>
      <xdr:col>42</xdr:col>
      <xdr:colOff>4222276</xdr:colOff>
      <xdr:row>5</xdr:row>
      <xdr:rowOff>615462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42</xdr:col>
      <xdr:colOff>73269</xdr:colOff>
      <xdr:row>6</xdr:row>
      <xdr:rowOff>43963</xdr:rowOff>
    </xdr:from>
    <xdr:to>
      <xdr:col>42</xdr:col>
      <xdr:colOff>4191000</xdr:colOff>
      <xdr:row>8</xdr:row>
      <xdr:rowOff>615462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42</xdr:col>
      <xdr:colOff>58616</xdr:colOff>
      <xdr:row>9</xdr:row>
      <xdr:rowOff>43962</xdr:rowOff>
    </xdr:from>
    <xdr:to>
      <xdr:col>42</xdr:col>
      <xdr:colOff>4205653</xdr:colOff>
      <xdr:row>12</xdr:row>
      <xdr:rowOff>703384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42</xdr:col>
      <xdr:colOff>58615</xdr:colOff>
      <xdr:row>25</xdr:row>
      <xdr:rowOff>58617</xdr:rowOff>
    </xdr:from>
    <xdr:to>
      <xdr:col>42</xdr:col>
      <xdr:colOff>4191000</xdr:colOff>
      <xdr:row>27</xdr:row>
      <xdr:rowOff>644770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42</xdr:col>
      <xdr:colOff>58615</xdr:colOff>
      <xdr:row>28</xdr:row>
      <xdr:rowOff>43963</xdr:rowOff>
    </xdr:from>
    <xdr:to>
      <xdr:col>42</xdr:col>
      <xdr:colOff>4191000</xdr:colOff>
      <xdr:row>30</xdr:row>
      <xdr:rowOff>644770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42</xdr:col>
      <xdr:colOff>43962</xdr:colOff>
      <xdr:row>19</xdr:row>
      <xdr:rowOff>43962</xdr:rowOff>
    </xdr:from>
    <xdr:to>
      <xdr:col>42</xdr:col>
      <xdr:colOff>4205653</xdr:colOff>
      <xdr:row>22</xdr:row>
      <xdr:rowOff>554441</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42</xdr:col>
      <xdr:colOff>42649</xdr:colOff>
      <xdr:row>14</xdr:row>
      <xdr:rowOff>28433</xdr:rowOff>
    </xdr:from>
    <xdr:to>
      <xdr:col>42</xdr:col>
      <xdr:colOff>4189686</xdr:colOff>
      <xdr:row>18</xdr:row>
      <xdr:rowOff>219770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42</xdr:col>
      <xdr:colOff>58616</xdr:colOff>
      <xdr:row>4</xdr:row>
      <xdr:rowOff>43961</xdr:rowOff>
    </xdr:from>
    <xdr:to>
      <xdr:col>42</xdr:col>
      <xdr:colOff>4176346</xdr:colOff>
      <xdr:row>6</xdr:row>
      <xdr:rowOff>615462</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BA1079"/>
  <sheetViews>
    <sheetView showGridLines="0" zoomScale="70" zoomScaleNormal="70" zoomScaleSheetLayoutView="65" workbookViewId="0">
      <pane ySplit="2" topLeftCell="A6" activePane="bottomLeft" state="frozen"/>
      <selection activeCell="AD111" sqref="AD111:AD114"/>
      <selection pane="bottomLeft" activeCell="AI9" sqref="AI9"/>
    </sheetView>
  </sheetViews>
  <sheetFormatPr defaultRowHeight="14.25"/>
  <cols>
    <col min="1" max="1" width="9.28515625" style="1" customWidth="1"/>
    <col min="2" max="2" width="36.7109375" style="1" customWidth="1"/>
    <col min="3" max="3" width="12.5703125" style="3" customWidth="1"/>
    <col min="4" max="4" width="11.42578125" style="1" customWidth="1"/>
    <col min="5" max="5" width="0.140625" style="1" customWidth="1"/>
    <col min="6" max="6" width="0.140625" style="52" customWidth="1"/>
    <col min="7" max="17" width="0.140625" style="50" customWidth="1"/>
    <col min="18" max="18" width="0.140625" style="52" customWidth="1"/>
    <col min="19" max="29" width="0.140625" style="50" customWidth="1"/>
    <col min="30" max="30" width="10.85546875" style="50" customWidth="1"/>
    <col min="31" max="41" width="10.140625" style="50" customWidth="1"/>
    <col min="42" max="42" width="41.7109375" style="160" customWidth="1"/>
    <col min="43" max="43" width="63.42578125" style="1" customWidth="1"/>
    <col min="44" max="16384" width="9.140625" style="1"/>
  </cols>
  <sheetData>
    <row r="1" spans="1:47" ht="91.5" customHeight="1">
      <c r="A1" s="766" t="s">
        <v>16</v>
      </c>
      <c r="B1" s="766" t="s">
        <v>15</v>
      </c>
      <c r="C1" s="766" t="s">
        <v>6</v>
      </c>
      <c r="D1" s="767" t="s">
        <v>10</v>
      </c>
      <c r="E1" s="775"/>
      <c r="F1" s="776"/>
      <c r="G1" s="776"/>
      <c r="H1" s="776"/>
      <c r="I1" s="776"/>
      <c r="J1" s="776"/>
      <c r="K1" s="776"/>
      <c r="L1" s="776"/>
      <c r="M1" s="776"/>
      <c r="N1" s="776"/>
      <c r="O1" s="776"/>
      <c r="P1" s="776"/>
      <c r="Q1" s="776"/>
      <c r="R1" s="776"/>
      <c r="S1" s="776"/>
      <c r="T1" s="776"/>
      <c r="U1" s="776"/>
      <c r="V1" s="776"/>
      <c r="W1" s="776"/>
      <c r="X1" s="776"/>
      <c r="Y1" s="776"/>
      <c r="Z1" s="776"/>
      <c r="AA1" s="776"/>
      <c r="AB1" s="776"/>
      <c r="AC1" s="777"/>
      <c r="AD1" s="782" t="s">
        <v>1</v>
      </c>
      <c r="AE1" s="783"/>
      <c r="AF1" s="783"/>
      <c r="AG1" s="783"/>
      <c r="AH1" s="783"/>
      <c r="AI1" s="783"/>
      <c r="AJ1" s="783"/>
      <c r="AK1" s="783"/>
      <c r="AL1" s="783"/>
      <c r="AM1" s="783"/>
      <c r="AN1" s="783"/>
      <c r="AO1" s="784"/>
      <c r="AP1" s="769" t="s">
        <v>60</v>
      </c>
      <c r="AQ1" s="768" t="s">
        <v>169</v>
      </c>
    </row>
    <row r="2" spans="1:47" ht="28.5" customHeight="1">
      <c r="A2" s="771"/>
      <c r="B2" s="643"/>
      <c r="C2" s="771"/>
      <c r="D2" s="643"/>
      <c r="E2" s="248" t="s">
        <v>36</v>
      </c>
      <c r="F2" s="20">
        <v>42461</v>
      </c>
      <c r="G2" s="20">
        <v>42491</v>
      </c>
      <c r="H2" s="20">
        <v>42522</v>
      </c>
      <c r="I2" s="20">
        <v>42552</v>
      </c>
      <c r="J2" s="20">
        <v>42583</v>
      </c>
      <c r="K2" s="20">
        <v>42614</v>
      </c>
      <c r="L2" s="20">
        <v>42644</v>
      </c>
      <c r="M2" s="20">
        <v>42675</v>
      </c>
      <c r="N2" s="20">
        <v>42705</v>
      </c>
      <c r="O2" s="20">
        <v>42736</v>
      </c>
      <c r="P2" s="20">
        <v>42767</v>
      </c>
      <c r="Q2" s="20">
        <v>42795</v>
      </c>
      <c r="R2" s="20">
        <v>42826</v>
      </c>
      <c r="S2" s="20">
        <v>42856</v>
      </c>
      <c r="T2" s="20">
        <v>42887</v>
      </c>
      <c r="U2" s="20">
        <v>42917</v>
      </c>
      <c r="V2" s="20">
        <v>42948</v>
      </c>
      <c r="W2" s="20">
        <v>42979</v>
      </c>
      <c r="X2" s="20">
        <v>43009</v>
      </c>
      <c r="Y2" s="20">
        <v>43040</v>
      </c>
      <c r="Z2" s="20">
        <v>43070</v>
      </c>
      <c r="AA2" s="20">
        <v>43101</v>
      </c>
      <c r="AB2" s="20">
        <v>43132</v>
      </c>
      <c r="AC2" s="20">
        <v>43160</v>
      </c>
      <c r="AD2" s="20">
        <v>43191</v>
      </c>
      <c r="AE2" s="20">
        <v>43221</v>
      </c>
      <c r="AF2" s="20">
        <v>43252</v>
      </c>
      <c r="AG2" s="20">
        <v>43282</v>
      </c>
      <c r="AH2" s="20">
        <v>43313</v>
      </c>
      <c r="AI2" s="20">
        <v>43344</v>
      </c>
      <c r="AJ2" s="20">
        <v>43374</v>
      </c>
      <c r="AK2" s="20">
        <v>43405</v>
      </c>
      <c r="AL2" s="20">
        <v>43435</v>
      </c>
      <c r="AM2" s="20">
        <v>43466</v>
      </c>
      <c r="AN2" s="20">
        <v>43497</v>
      </c>
      <c r="AO2" s="20">
        <v>43525</v>
      </c>
      <c r="AP2" s="770"/>
      <c r="AQ2" s="640"/>
    </row>
    <row r="3" spans="1:47" ht="54.75" customHeight="1">
      <c r="A3" s="664" t="s">
        <v>118</v>
      </c>
      <c r="B3" s="665"/>
      <c r="C3" s="665"/>
      <c r="D3" s="665"/>
      <c r="E3" s="665"/>
      <c r="F3" s="665"/>
      <c r="G3" s="665"/>
      <c r="H3" s="665"/>
      <c r="I3" s="665"/>
      <c r="J3" s="665"/>
      <c r="K3" s="665"/>
      <c r="L3" s="665"/>
      <c r="M3" s="665"/>
      <c r="N3" s="665"/>
      <c r="O3" s="665"/>
      <c r="P3" s="665"/>
      <c r="Q3" s="665"/>
      <c r="R3" s="665"/>
      <c r="S3" s="665"/>
      <c r="T3" s="665"/>
      <c r="U3" s="665"/>
      <c r="V3" s="665"/>
      <c r="W3" s="665"/>
      <c r="X3" s="665"/>
      <c r="Y3" s="665"/>
      <c r="Z3" s="665"/>
      <c r="AA3" s="665"/>
      <c r="AB3" s="665"/>
      <c r="AC3" s="665"/>
      <c r="AD3" s="665"/>
      <c r="AE3" s="665"/>
      <c r="AF3" s="665"/>
      <c r="AG3" s="665"/>
      <c r="AH3" s="665"/>
      <c r="AI3" s="665"/>
      <c r="AJ3" s="665"/>
      <c r="AK3" s="665"/>
      <c r="AL3" s="665"/>
      <c r="AM3" s="665"/>
      <c r="AN3" s="665"/>
      <c r="AO3" s="665"/>
      <c r="AP3" s="665"/>
      <c r="AQ3" s="666"/>
    </row>
    <row r="4" spans="1:47" ht="27.75" customHeight="1">
      <c r="A4" s="734">
        <v>1.1000000000000001</v>
      </c>
      <c r="B4" s="669" t="s">
        <v>295</v>
      </c>
      <c r="C4" s="737" t="s">
        <v>266</v>
      </c>
      <c r="D4" s="740" t="s">
        <v>12</v>
      </c>
      <c r="E4" s="53" t="s">
        <v>37</v>
      </c>
      <c r="F4" s="532"/>
      <c r="G4" s="532"/>
      <c r="H4" s="532"/>
      <c r="I4" s="532"/>
      <c r="J4" s="532"/>
      <c r="K4" s="532"/>
      <c r="L4" s="532"/>
      <c r="M4" s="532"/>
      <c r="N4" s="532"/>
      <c r="O4" s="532"/>
      <c r="P4" s="532"/>
      <c r="Q4" s="532"/>
      <c r="R4" s="57">
        <f>R5/R6</f>
        <v>1.5194681861348527E-3</v>
      </c>
      <c r="S4" s="57">
        <f t="shared" ref="S4:U4" si="0">S5/S6</f>
        <v>1.0271460014673515E-3</v>
      </c>
      <c r="T4" s="57">
        <f t="shared" si="0"/>
        <v>1.0122921185827911E-3</v>
      </c>
      <c r="U4" s="57">
        <f t="shared" si="0"/>
        <v>1.2775471095496647E-3</v>
      </c>
      <c r="V4" s="57">
        <f>V5/V6</f>
        <v>8.1400081400081396E-4</v>
      </c>
      <c r="W4" s="57">
        <f t="shared" ref="W4:AE4" si="1">W5/W6</f>
        <v>7.6034063260340637E-4</v>
      </c>
      <c r="X4" s="543">
        <f>X5/X6</f>
        <v>1.1191941801902631E-3</v>
      </c>
      <c r="Y4" s="543">
        <f t="shared" si="1"/>
        <v>9.1863517060367453E-4</v>
      </c>
      <c r="Z4" s="543">
        <f t="shared" si="1"/>
        <v>7.5964752354907325E-4</v>
      </c>
      <c r="AA4" s="543">
        <f t="shared" si="1"/>
        <v>1.2313585989875496E-3</v>
      </c>
      <c r="AB4" s="544">
        <f t="shared" si="1"/>
        <v>1.0677242220866383E-3</v>
      </c>
      <c r="AC4" s="544">
        <f>AC5/AC6</f>
        <v>7.1377587437544611E-4</v>
      </c>
      <c r="AD4" s="544">
        <f t="shared" si="1"/>
        <v>1.2617412028599468E-3</v>
      </c>
      <c r="AE4" s="544">
        <f t="shared" si="1"/>
        <v>1.2131505519835011E-3</v>
      </c>
      <c r="AF4" s="624"/>
      <c r="AG4" s="536"/>
      <c r="AH4" s="536"/>
      <c r="AI4" s="536"/>
      <c r="AJ4" s="536"/>
      <c r="AK4" s="536"/>
      <c r="AL4" s="536"/>
      <c r="AM4" s="536"/>
      <c r="AN4" s="536"/>
      <c r="AO4" s="536"/>
      <c r="AP4" s="758" t="s">
        <v>283</v>
      </c>
      <c r="AQ4" s="732"/>
      <c r="AT4" s="613"/>
    </row>
    <row r="5" spans="1:47" ht="27.75" customHeight="1">
      <c r="A5" s="735"/>
      <c r="B5" s="669"/>
      <c r="C5" s="738"/>
      <c r="D5" s="740"/>
      <c r="E5" s="54"/>
      <c r="F5" s="96"/>
      <c r="G5" s="534"/>
      <c r="H5" s="188"/>
      <c r="I5" s="534"/>
      <c r="J5" s="22"/>
      <c r="K5" s="21"/>
      <c r="L5" s="22"/>
      <c r="M5" s="21"/>
      <c r="N5" s="22"/>
      <c r="O5" s="21"/>
      <c r="P5" s="22"/>
      <c r="Q5" s="21"/>
      <c r="R5" s="545">
        <v>8</v>
      </c>
      <c r="S5" s="545">
        <v>7</v>
      </c>
      <c r="T5" s="545">
        <v>7</v>
      </c>
      <c r="U5" s="545">
        <v>8</v>
      </c>
      <c r="V5" s="545">
        <v>6</v>
      </c>
      <c r="W5" s="545">
        <v>5</v>
      </c>
      <c r="X5" s="545">
        <v>8</v>
      </c>
      <c r="Y5" s="545">
        <v>7</v>
      </c>
      <c r="Z5" s="545">
        <v>5</v>
      </c>
      <c r="AA5" s="545">
        <v>9</v>
      </c>
      <c r="AB5" s="545">
        <v>7</v>
      </c>
      <c r="AC5" s="546">
        <v>5</v>
      </c>
      <c r="AD5" s="546">
        <v>9</v>
      </c>
      <c r="AE5" s="623">
        <v>10</v>
      </c>
      <c r="AF5" s="536"/>
      <c r="AG5" s="536"/>
      <c r="AH5" s="536"/>
      <c r="AI5" s="536"/>
      <c r="AJ5" s="536"/>
      <c r="AK5" s="536"/>
      <c r="AL5" s="536"/>
      <c r="AM5" s="536"/>
      <c r="AN5" s="536"/>
      <c r="AO5" s="536"/>
      <c r="AP5" s="759"/>
      <c r="AQ5" s="732"/>
      <c r="AT5" s="613"/>
    </row>
    <row r="6" spans="1:47" ht="0.75" customHeight="1">
      <c r="A6" s="735"/>
      <c r="B6" s="669"/>
      <c r="C6" s="738"/>
      <c r="D6" s="740"/>
      <c r="E6" s="166" t="s">
        <v>81</v>
      </c>
      <c r="F6" s="90">
        <v>6073</v>
      </c>
      <c r="G6" s="90">
        <v>6073</v>
      </c>
      <c r="H6" s="90">
        <v>6073</v>
      </c>
      <c r="I6" s="90">
        <v>6073</v>
      </c>
      <c r="J6" s="90">
        <v>6073</v>
      </c>
      <c r="K6" s="90">
        <v>6217</v>
      </c>
      <c r="L6" s="90">
        <f>1946+2077+2046</f>
        <v>6069</v>
      </c>
      <c r="M6" s="90">
        <f>2088+2493+2245</f>
        <v>6826</v>
      </c>
      <c r="N6" s="90">
        <f>1882+2179+1870</f>
        <v>5931</v>
      </c>
      <c r="O6" s="90">
        <f>1991+2051+2144</f>
        <v>6186</v>
      </c>
      <c r="P6" s="90">
        <f>1907+2099+1893</f>
        <v>5899</v>
      </c>
      <c r="Q6" s="170" t="s">
        <v>122</v>
      </c>
      <c r="R6" s="534">
        <f>1714+1768+1783</f>
        <v>5265</v>
      </c>
      <c r="S6" s="534">
        <f>2106+2412+2297</f>
        <v>6815</v>
      </c>
      <c r="T6" s="534">
        <f>2124+2418+2373</f>
        <v>6915</v>
      </c>
      <c r="U6" s="534">
        <f>1935+2179+2148</f>
        <v>6262</v>
      </c>
      <c r="V6" s="534">
        <f>2315+2641+2415</f>
        <v>7371</v>
      </c>
      <c r="W6" s="534">
        <f>2003+2474+2099</f>
        <v>6576</v>
      </c>
      <c r="X6" s="534">
        <f>2235+2727+2186</f>
        <v>7148</v>
      </c>
      <c r="Y6" s="534">
        <f>2464+2804+2352</f>
        <v>7620</v>
      </c>
      <c r="Z6" s="534">
        <f>1864+2708+2010</f>
        <v>6582</v>
      </c>
      <c r="AA6" s="534">
        <f>2248+2295+2766</f>
        <v>7309</v>
      </c>
      <c r="AB6" s="534">
        <f>2006+1987+2563</f>
        <v>6556</v>
      </c>
      <c r="AC6" s="223">
        <f>SUM(2185,2829,1991)</f>
        <v>7005</v>
      </c>
      <c r="AD6" s="255">
        <f>SUM(2249+2360+2524)</f>
        <v>7133</v>
      </c>
      <c r="AE6" s="542">
        <f>SUM(2813+2631+2799)</f>
        <v>8243</v>
      </c>
      <c r="AF6" s="542"/>
      <c r="AG6" s="542"/>
      <c r="AH6" s="542"/>
      <c r="AI6" s="542"/>
      <c r="AJ6" s="542"/>
      <c r="AK6" s="542"/>
      <c r="AL6" s="542"/>
      <c r="AM6" s="542"/>
      <c r="AN6" s="542"/>
      <c r="AO6" s="542"/>
      <c r="AP6" s="759"/>
      <c r="AQ6" s="732"/>
      <c r="AT6" s="613"/>
    </row>
    <row r="7" spans="1:47" ht="0.75" customHeight="1">
      <c r="A7" s="735"/>
      <c r="B7" s="669"/>
      <c r="C7" s="738"/>
      <c r="D7" s="740"/>
      <c r="E7" s="45">
        <v>1E-3</v>
      </c>
      <c r="F7" s="45">
        <v>1E-3</v>
      </c>
      <c r="G7" s="45">
        <v>1E-3</v>
      </c>
      <c r="H7" s="45">
        <v>1E-3</v>
      </c>
      <c r="I7" s="45">
        <v>1E-3</v>
      </c>
      <c r="J7" s="45">
        <v>1E-3</v>
      </c>
      <c r="K7" s="45">
        <v>1E-3</v>
      </c>
      <c r="L7" s="45">
        <v>1E-3</v>
      </c>
      <c r="M7" s="45">
        <v>1E-3</v>
      </c>
      <c r="N7" s="45">
        <v>1E-3</v>
      </c>
      <c r="O7" s="45">
        <v>1E-3</v>
      </c>
      <c r="P7" s="45">
        <v>1E-3</v>
      </c>
      <c r="Q7" s="45">
        <v>1E-3</v>
      </c>
      <c r="R7" s="45">
        <v>1E-3</v>
      </c>
      <c r="S7" s="45">
        <v>1E-3</v>
      </c>
      <c r="T7" s="45">
        <v>1E-3</v>
      </c>
      <c r="U7" s="45">
        <v>1E-3</v>
      </c>
      <c r="V7" s="45">
        <v>1E-3</v>
      </c>
      <c r="W7" s="45">
        <v>1E-3</v>
      </c>
      <c r="X7" s="45">
        <v>1E-3</v>
      </c>
      <c r="Y7" s="45">
        <v>1E-3</v>
      </c>
      <c r="Z7" s="45">
        <v>1E-3</v>
      </c>
      <c r="AA7" s="45">
        <v>1E-3</v>
      </c>
      <c r="AB7" s="45">
        <v>1E-3</v>
      </c>
      <c r="AC7" s="45">
        <v>1E-3</v>
      </c>
      <c r="AD7" s="45">
        <v>1E-3</v>
      </c>
      <c r="AE7" s="45">
        <v>1E-3</v>
      </c>
      <c r="AF7" s="45">
        <v>1E-3</v>
      </c>
      <c r="AG7" s="45">
        <v>1E-3</v>
      </c>
      <c r="AH7" s="45">
        <v>1E-3</v>
      </c>
      <c r="AI7" s="45">
        <v>1E-3</v>
      </c>
      <c r="AJ7" s="45">
        <v>1E-3</v>
      </c>
      <c r="AK7" s="45">
        <v>1E-3</v>
      </c>
      <c r="AL7" s="45">
        <v>1E-3</v>
      </c>
      <c r="AM7" s="45">
        <v>1E-3</v>
      </c>
      <c r="AN7" s="45">
        <v>1E-3</v>
      </c>
      <c r="AO7" s="45">
        <v>1E-3</v>
      </c>
      <c r="AP7" s="759"/>
      <c r="AQ7" s="732"/>
      <c r="AT7" s="614"/>
    </row>
    <row r="8" spans="1:47" ht="0.75" customHeight="1">
      <c r="A8" s="735"/>
      <c r="B8" s="669"/>
      <c r="C8" s="738"/>
      <c r="D8" s="740"/>
      <c r="E8" s="54" t="s">
        <v>41</v>
      </c>
      <c r="F8" s="45">
        <v>1.1000000000000001E-3</v>
      </c>
      <c r="G8" s="45">
        <v>1.1000000000000001E-3</v>
      </c>
      <c r="H8" s="45">
        <v>1.1000000000000001E-3</v>
      </c>
      <c r="I8" s="45">
        <v>1.5E-3</v>
      </c>
      <c r="J8" s="45">
        <v>1.5E-3</v>
      </c>
      <c r="K8" s="45">
        <v>1.5E-3</v>
      </c>
      <c r="L8" s="45">
        <v>1.5E-3</v>
      </c>
      <c r="M8" s="45">
        <v>1.5E-3</v>
      </c>
      <c r="N8" s="45">
        <v>1.5E-3</v>
      </c>
      <c r="O8" s="45">
        <v>1.5E-3</v>
      </c>
      <c r="P8" s="45">
        <v>1.5E-3</v>
      </c>
      <c r="Q8" s="45">
        <v>1.5E-3</v>
      </c>
      <c r="R8" s="45">
        <v>1.5E-3</v>
      </c>
      <c r="S8" s="45">
        <v>1.5E-3</v>
      </c>
      <c r="T8" s="45">
        <v>1.5E-3</v>
      </c>
      <c r="U8" s="45">
        <v>1.5E-3</v>
      </c>
      <c r="V8" s="45">
        <v>1.5E-3</v>
      </c>
      <c r="W8" s="45">
        <v>1.5E-3</v>
      </c>
      <c r="X8" s="45">
        <v>1.5E-3</v>
      </c>
      <c r="Y8" s="45">
        <v>1.5E-3</v>
      </c>
      <c r="Z8" s="45">
        <v>1.5E-3</v>
      </c>
      <c r="AA8" s="45">
        <v>1.5E-3</v>
      </c>
      <c r="AB8" s="45">
        <v>1.5E-3</v>
      </c>
      <c r="AC8" s="45">
        <v>1.5E-3</v>
      </c>
      <c r="AD8" s="45">
        <v>1.5E-3</v>
      </c>
      <c r="AE8" s="45">
        <v>1.5E-3</v>
      </c>
      <c r="AF8" s="45">
        <v>1.5E-3</v>
      </c>
      <c r="AG8" s="45">
        <v>1.5E-3</v>
      </c>
      <c r="AH8" s="45">
        <v>1.5E-3</v>
      </c>
      <c r="AI8" s="45">
        <v>1.5E-3</v>
      </c>
      <c r="AJ8" s="45">
        <v>1.5E-3</v>
      </c>
      <c r="AK8" s="45">
        <v>1.5E-3</v>
      </c>
      <c r="AL8" s="45">
        <v>1.5E-3</v>
      </c>
      <c r="AM8" s="45">
        <v>1.5E-3</v>
      </c>
      <c r="AN8" s="45">
        <v>1.5E-3</v>
      </c>
      <c r="AO8" s="45">
        <v>1.5E-3</v>
      </c>
      <c r="AP8" s="759"/>
      <c r="AQ8" s="732"/>
      <c r="AT8" s="614"/>
    </row>
    <row r="9" spans="1:47" ht="56.25" customHeight="1">
      <c r="A9" s="736"/>
      <c r="B9" s="733"/>
      <c r="C9" s="739"/>
      <c r="D9" s="741"/>
      <c r="E9" s="219" t="s">
        <v>123</v>
      </c>
      <c r="F9" s="532"/>
      <c r="G9" s="532"/>
      <c r="H9" s="532"/>
      <c r="I9" s="532"/>
      <c r="J9" s="532"/>
      <c r="K9" s="532"/>
      <c r="L9" s="532"/>
      <c r="M9" s="532"/>
      <c r="N9" s="532"/>
      <c r="O9" s="532"/>
      <c r="P9" s="532"/>
      <c r="Q9" s="532"/>
      <c r="R9" s="103"/>
      <c r="S9" s="103"/>
      <c r="T9" s="103"/>
      <c r="U9" s="103"/>
      <c r="V9" s="103"/>
      <c r="W9" s="103"/>
      <c r="X9" s="103"/>
      <c r="Y9" s="103"/>
      <c r="Z9" s="103"/>
      <c r="AA9" s="103"/>
      <c r="AB9" s="103"/>
      <c r="AC9" s="103"/>
      <c r="AD9" s="618"/>
      <c r="AE9" s="622"/>
      <c r="AF9" s="536"/>
      <c r="AG9" s="536"/>
      <c r="AH9" s="536"/>
      <c r="AI9" s="536"/>
      <c r="AJ9" s="536"/>
      <c r="AK9" s="536"/>
      <c r="AL9" s="536"/>
      <c r="AM9" s="536"/>
      <c r="AN9" s="536"/>
      <c r="AO9" s="536"/>
      <c r="AP9" s="760"/>
      <c r="AQ9" s="732"/>
      <c r="AT9" s="614"/>
    </row>
    <row r="10" spans="1:47" ht="54.75" customHeight="1">
      <c r="A10" s="651">
        <v>1.2</v>
      </c>
      <c r="B10" s="772" t="s">
        <v>130</v>
      </c>
      <c r="C10" s="745" t="s">
        <v>26</v>
      </c>
      <c r="D10" s="670" t="s">
        <v>12</v>
      </c>
      <c r="E10" s="221" t="s">
        <v>37</v>
      </c>
      <c r="F10" s="245"/>
      <c r="G10" s="245"/>
      <c r="H10" s="245"/>
      <c r="I10" s="245"/>
      <c r="J10" s="245"/>
      <c r="K10" s="245"/>
      <c r="L10" s="245"/>
      <c r="M10" s="245"/>
      <c r="N10" s="245"/>
      <c r="O10" s="245"/>
      <c r="P10" s="245"/>
      <c r="Q10" s="245"/>
      <c r="R10" s="186">
        <v>0.8</v>
      </c>
      <c r="S10" s="186">
        <v>1</v>
      </c>
      <c r="T10" s="186">
        <v>1</v>
      </c>
      <c r="U10" s="186">
        <v>1</v>
      </c>
      <c r="V10" s="186">
        <v>1</v>
      </c>
      <c r="W10" s="186">
        <v>1</v>
      </c>
      <c r="X10" s="186">
        <v>1</v>
      </c>
      <c r="Y10" s="186">
        <v>1</v>
      </c>
      <c r="Z10" s="186">
        <v>1</v>
      </c>
      <c r="AA10" s="186">
        <v>0.83299999999999996</v>
      </c>
      <c r="AB10" s="186">
        <v>0.25</v>
      </c>
      <c r="AC10" s="186">
        <v>1</v>
      </c>
      <c r="AD10" s="376">
        <v>0.6</v>
      </c>
      <c r="AE10" s="376">
        <v>1</v>
      </c>
      <c r="AF10" s="376"/>
      <c r="AG10" s="376"/>
      <c r="AH10" s="376"/>
      <c r="AI10" s="376"/>
      <c r="AJ10" s="376"/>
      <c r="AK10" s="376"/>
      <c r="AL10" s="376"/>
      <c r="AM10" s="376"/>
      <c r="AN10" s="376"/>
      <c r="AO10" s="376"/>
      <c r="AP10" s="779" t="s">
        <v>282</v>
      </c>
      <c r="AQ10" s="629"/>
      <c r="AT10" s="614"/>
    </row>
    <row r="11" spans="1:47" ht="0.75" customHeight="1">
      <c r="A11" s="652"/>
      <c r="B11" s="773"/>
      <c r="C11" s="746"/>
      <c r="D11" s="671"/>
      <c r="E11" s="221" t="s">
        <v>68</v>
      </c>
      <c r="F11" s="14">
        <v>0.75</v>
      </c>
      <c r="G11" s="14">
        <v>0.75</v>
      </c>
      <c r="H11" s="14">
        <v>0.75</v>
      </c>
      <c r="I11" s="14">
        <v>0.75</v>
      </c>
      <c r="J11" s="14">
        <v>0.75</v>
      </c>
      <c r="K11" s="14">
        <v>0.75</v>
      </c>
      <c r="L11" s="14">
        <v>0.75</v>
      </c>
      <c r="M11" s="14">
        <v>0.75</v>
      </c>
      <c r="N11" s="14">
        <v>0.75</v>
      </c>
      <c r="O11" s="14">
        <v>0.75</v>
      </c>
      <c r="P11" s="14">
        <v>0.75</v>
      </c>
      <c r="Q11" s="14">
        <v>0.75</v>
      </c>
      <c r="R11" s="14">
        <v>0.75</v>
      </c>
      <c r="S11" s="14">
        <v>0.75</v>
      </c>
      <c r="T11" s="14">
        <v>0.75</v>
      </c>
      <c r="U11" s="14">
        <v>0.75</v>
      </c>
      <c r="V11" s="14">
        <v>0.75</v>
      </c>
      <c r="W11" s="14">
        <v>0.75</v>
      </c>
      <c r="X11" s="14">
        <v>0.75</v>
      </c>
      <c r="Y11" s="14">
        <v>0.75</v>
      </c>
      <c r="Z11" s="14">
        <v>0.75</v>
      </c>
      <c r="AA11" s="14">
        <v>0.75</v>
      </c>
      <c r="AB11" s="14">
        <v>0.75</v>
      </c>
      <c r="AC11" s="14">
        <v>0.75</v>
      </c>
      <c r="AD11" s="14">
        <v>0.75</v>
      </c>
      <c r="AE11" s="14">
        <v>0.75</v>
      </c>
      <c r="AF11" s="14">
        <v>0.75</v>
      </c>
      <c r="AG11" s="14">
        <v>0.75</v>
      </c>
      <c r="AH11" s="14">
        <v>0.75</v>
      </c>
      <c r="AI11" s="14">
        <v>0.75</v>
      </c>
      <c r="AJ11" s="14">
        <v>0.75</v>
      </c>
      <c r="AK11" s="14">
        <v>0.75</v>
      </c>
      <c r="AL11" s="14">
        <v>0.75</v>
      </c>
      <c r="AM11" s="14">
        <v>0.75</v>
      </c>
      <c r="AN11" s="14">
        <v>0.75</v>
      </c>
      <c r="AO11" s="14">
        <v>0.75</v>
      </c>
      <c r="AP11" s="780"/>
      <c r="AQ11" s="629"/>
      <c r="AT11" s="614"/>
    </row>
    <row r="12" spans="1:47" ht="0.75" customHeight="1">
      <c r="A12" s="652"/>
      <c r="B12" s="773"/>
      <c r="C12" s="746"/>
      <c r="D12" s="671"/>
      <c r="E12" s="221" t="s">
        <v>69</v>
      </c>
      <c r="F12" s="14">
        <v>0.6</v>
      </c>
      <c r="G12" s="14">
        <v>0.6</v>
      </c>
      <c r="H12" s="14">
        <v>0.6</v>
      </c>
      <c r="I12" s="14">
        <v>0.6</v>
      </c>
      <c r="J12" s="14">
        <v>0.6</v>
      </c>
      <c r="K12" s="14">
        <v>0.6</v>
      </c>
      <c r="L12" s="14">
        <v>0.6</v>
      </c>
      <c r="M12" s="14">
        <v>0.6</v>
      </c>
      <c r="N12" s="14">
        <v>0.6</v>
      </c>
      <c r="O12" s="14">
        <v>0.6</v>
      </c>
      <c r="P12" s="14">
        <v>0.6</v>
      </c>
      <c r="Q12" s="14">
        <v>0.6</v>
      </c>
      <c r="R12" s="14">
        <v>0.6</v>
      </c>
      <c r="S12" s="14">
        <v>0.6</v>
      </c>
      <c r="T12" s="14">
        <v>0.6</v>
      </c>
      <c r="U12" s="14">
        <v>0.6</v>
      </c>
      <c r="V12" s="14">
        <v>0.6</v>
      </c>
      <c r="W12" s="14">
        <v>0.6</v>
      </c>
      <c r="X12" s="14">
        <v>0.6</v>
      </c>
      <c r="Y12" s="14">
        <v>0.6</v>
      </c>
      <c r="Z12" s="14">
        <v>0.6</v>
      </c>
      <c r="AA12" s="14">
        <v>0.6</v>
      </c>
      <c r="AB12" s="14">
        <v>0.6</v>
      </c>
      <c r="AC12" s="14">
        <v>0.6</v>
      </c>
      <c r="AD12" s="14">
        <v>0.6</v>
      </c>
      <c r="AE12" s="14">
        <v>0.6</v>
      </c>
      <c r="AF12" s="14">
        <v>0.6</v>
      </c>
      <c r="AG12" s="14">
        <v>0.6</v>
      </c>
      <c r="AH12" s="14">
        <v>0.6</v>
      </c>
      <c r="AI12" s="14">
        <v>0.6</v>
      </c>
      <c r="AJ12" s="14">
        <v>0.6</v>
      </c>
      <c r="AK12" s="14">
        <v>0.6</v>
      </c>
      <c r="AL12" s="14">
        <v>0.6</v>
      </c>
      <c r="AM12" s="14">
        <v>0.6</v>
      </c>
      <c r="AN12" s="14">
        <v>0.6</v>
      </c>
      <c r="AO12" s="14">
        <v>0.6</v>
      </c>
      <c r="AP12" s="780"/>
      <c r="AQ12" s="629"/>
      <c r="AT12" s="614"/>
    </row>
    <row r="13" spans="1:47" ht="54.75" customHeight="1">
      <c r="A13" s="653"/>
      <c r="B13" s="774"/>
      <c r="C13" s="778"/>
      <c r="D13" s="741"/>
      <c r="E13" s="219" t="s">
        <v>123</v>
      </c>
      <c r="F13" s="246"/>
      <c r="G13" s="246"/>
      <c r="H13" s="246"/>
      <c r="I13" s="246"/>
      <c r="J13" s="246"/>
      <c r="K13" s="246"/>
      <c r="L13" s="246"/>
      <c r="M13" s="246"/>
      <c r="N13" s="246"/>
      <c r="O13" s="246"/>
      <c r="P13" s="246"/>
      <c r="Q13" s="246"/>
      <c r="R13" s="103"/>
      <c r="S13" s="103"/>
      <c r="T13" s="103"/>
      <c r="U13" s="103"/>
      <c r="V13" s="103"/>
      <c r="W13" s="103"/>
      <c r="X13" s="103"/>
      <c r="Y13" s="103"/>
      <c r="Z13" s="103"/>
      <c r="AA13" s="103"/>
      <c r="AB13" s="102"/>
      <c r="AC13" s="103"/>
      <c r="AD13" s="224"/>
      <c r="AE13" s="218"/>
      <c r="AF13" s="371"/>
      <c r="AG13" s="371"/>
      <c r="AH13" s="371"/>
      <c r="AI13" s="371"/>
      <c r="AJ13" s="371"/>
      <c r="AK13" s="371"/>
      <c r="AL13" s="371"/>
      <c r="AM13" s="371"/>
      <c r="AN13" s="371"/>
      <c r="AO13" s="371"/>
      <c r="AP13" s="781"/>
      <c r="AQ13" s="629"/>
      <c r="AT13" s="614"/>
      <c r="AU13" s="130" t="s">
        <v>14</v>
      </c>
    </row>
    <row r="14" spans="1:47" ht="47.25" hidden="1" customHeight="1">
      <c r="A14" s="690"/>
      <c r="B14" s="669"/>
      <c r="C14" s="746"/>
      <c r="D14" s="740"/>
      <c r="F14" s="96"/>
      <c r="G14" s="214"/>
      <c r="H14" s="188"/>
      <c r="I14" s="214"/>
      <c r="J14" s="22"/>
      <c r="K14" s="21"/>
      <c r="L14" s="22"/>
      <c r="M14" s="21"/>
      <c r="N14" s="22"/>
      <c r="O14" s="21"/>
      <c r="P14" s="22"/>
      <c r="Q14" s="21"/>
      <c r="R14" s="1"/>
      <c r="S14" s="1"/>
      <c r="T14" s="1"/>
      <c r="U14" s="1"/>
      <c r="V14" s="1"/>
      <c r="W14" s="1"/>
      <c r="X14" s="1"/>
      <c r="Y14" s="1"/>
      <c r="Z14" s="1"/>
      <c r="AA14" s="1"/>
      <c r="AB14" s="1"/>
      <c r="AC14" s="1"/>
      <c r="AD14" s="1"/>
      <c r="AE14" s="378"/>
      <c r="AF14" s="378"/>
      <c r="AG14" s="378"/>
      <c r="AH14" s="378"/>
      <c r="AI14" s="378"/>
      <c r="AJ14" s="378"/>
      <c r="AK14" s="378"/>
      <c r="AL14" s="378"/>
      <c r="AM14" s="378"/>
      <c r="AN14" s="378"/>
      <c r="AO14" s="378"/>
      <c r="AP14" s="581"/>
      <c r="AQ14" s="724"/>
      <c r="AT14" s="614"/>
    </row>
    <row r="15" spans="1:47" ht="47.25" hidden="1" customHeight="1">
      <c r="A15" s="690"/>
      <c r="B15" s="669"/>
      <c r="C15" s="746"/>
      <c r="D15" s="740"/>
      <c r="F15" s="90"/>
      <c r="G15" s="90"/>
      <c r="H15" s="90"/>
      <c r="I15" s="90"/>
      <c r="J15" s="90"/>
      <c r="K15" s="90"/>
      <c r="L15" s="90"/>
      <c r="M15" s="90"/>
      <c r="N15" s="90"/>
      <c r="O15" s="90"/>
      <c r="P15" s="90"/>
      <c r="Q15" s="170"/>
      <c r="R15" s="1"/>
      <c r="S15" s="1"/>
      <c r="T15" s="1"/>
      <c r="U15" s="1"/>
      <c r="V15" s="1"/>
      <c r="W15" s="1"/>
      <c r="X15" s="1"/>
      <c r="Y15" s="1"/>
      <c r="Z15" s="1"/>
      <c r="AA15" s="1"/>
      <c r="AB15" s="1"/>
      <c r="AC15" s="1"/>
      <c r="AD15" s="1"/>
      <c r="AE15" s="379"/>
      <c r="AF15" s="379"/>
      <c r="AG15" s="379"/>
      <c r="AH15" s="379"/>
      <c r="AI15" s="379"/>
      <c r="AJ15" s="379"/>
      <c r="AK15" s="379"/>
      <c r="AL15" s="379"/>
      <c r="AM15" s="379"/>
      <c r="AN15" s="379"/>
      <c r="AO15" s="379"/>
      <c r="AP15" s="581"/>
      <c r="AQ15" s="724"/>
      <c r="AT15" s="615">
        <v>8</v>
      </c>
    </row>
    <row r="16" spans="1:47" ht="47.25" hidden="1" customHeight="1">
      <c r="A16" s="690"/>
      <c r="B16" s="669"/>
      <c r="C16" s="746"/>
      <c r="D16" s="740"/>
      <c r="F16" s="45"/>
      <c r="G16" s="45"/>
      <c r="H16" s="45"/>
      <c r="I16" s="45"/>
      <c r="J16" s="45"/>
      <c r="K16" s="45"/>
      <c r="L16" s="45"/>
      <c r="M16" s="45"/>
      <c r="N16" s="45"/>
      <c r="O16" s="45"/>
      <c r="P16" s="45"/>
      <c r="Q16" s="45"/>
      <c r="R16" s="1"/>
      <c r="S16" s="1"/>
      <c r="T16" s="1"/>
      <c r="U16" s="1"/>
      <c r="V16" s="1"/>
      <c r="W16" s="1"/>
      <c r="X16" s="1"/>
      <c r="Y16" s="1"/>
      <c r="Z16" s="1"/>
      <c r="AA16" s="1"/>
      <c r="AB16" s="1"/>
      <c r="AC16" s="1"/>
      <c r="AD16" s="1"/>
      <c r="AE16" s="45"/>
      <c r="AF16" s="45"/>
      <c r="AG16" s="45"/>
      <c r="AH16" s="45"/>
      <c r="AI16" s="45"/>
      <c r="AJ16" s="45"/>
      <c r="AK16" s="45"/>
      <c r="AL16" s="45"/>
      <c r="AM16" s="45"/>
      <c r="AN16" s="45"/>
      <c r="AO16" s="45"/>
      <c r="AP16" s="581"/>
      <c r="AQ16" s="724"/>
      <c r="AT16" s="615">
        <v>7</v>
      </c>
    </row>
    <row r="17" spans="1:47" ht="48.75" hidden="1" customHeight="1">
      <c r="A17" s="690"/>
      <c r="B17" s="669"/>
      <c r="C17" s="746"/>
      <c r="D17" s="740"/>
      <c r="F17" s="45"/>
      <c r="G17" s="45"/>
      <c r="H17" s="45"/>
      <c r="I17" s="45"/>
      <c r="J17" s="45"/>
      <c r="K17" s="45"/>
      <c r="L17" s="45"/>
      <c r="M17" s="45"/>
      <c r="N17" s="45"/>
      <c r="O17" s="45"/>
      <c r="P17" s="45"/>
      <c r="Q17" s="45"/>
      <c r="R17" s="1"/>
      <c r="S17" s="1"/>
      <c r="T17" s="1"/>
      <c r="U17" s="1"/>
      <c r="V17" s="1"/>
      <c r="W17" s="1"/>
      <c r="X17" s="1"/>
      <c r="Y17" s="1"/>
      <c r="Z17" s="1"/>
      <c r="AA17" s="1"/>
      <c r="AB17" s="1"/>
      <c r="AC17" s="1"/>
      <c r="AD17" s="1"/>
      <c r="AE17" s="45"/>
      <c r="AF17" s="45"/>
      <c r="AG17" s="45"/>
      <c r="AH17" s="45"/>
      <c r="AI17" s="45"/>
      <c r="AJ17" s="45"/>
      <c r="AK17" s="45"/>
      <c r="AL17" s="45"/>
      <c r="AM17" s="45"/>
      <c r="AN17" s="45"/>
      <c r="AO17" s="45"/>
      <c r="AP17" s="581"/>
      <c r="AQ17" s="724"/>
      <c r="AT17" s="615">
        <v>7</v>
      </c>
    </row>
    <row r="18" spans="1:47" ht="47.25" hidden="1" customHeight="1">
      <c r="A18" s="691"/>
      <c r="B18" s="733"/>
      <c r="C18" s="761"/>
      <c r="D18" s="762"/>
      <c r="F18" s="535"/>
      <c r="G18" s="535"/>
      <c r="H18" s="535"/>
      <c r="I18" s="535"/>
      <c r="J18" s="535"/>
      <c r="K18" s="535"/>
      <c r="L18" s="535"/>
      <c r="M18" s="535"/>
      <c r="N18" s="535"/>
      <c r="O18" s="535"/>
      <c r="P18" s="535"/>
      <c r="Q18" s="535"/>
      <c r="R18" s="1"/>
      <c r="S18" s="1"/>
      <c r="T18" s="1"/>
      <c r="U18" s="1"/>
      <c r="V18" s="1"/>
      <c r="W18" s="1"/>
      <c r="X18" s="1"/>
      <c r="Y18" s="1"/>
      <c r="Z18" s="1"/>
      <c r="AA18" s="1"/>
      <c r="AB18" s="1"/>
      <c r="AC18" s="1"/>
      <c r="AD18" s="1"/>
      <c r="AE18" s="371"/>
      <c r="AF18" s="371"/>
      <c r="AG18" s="371"/>
      <c r="AH18" s="371"/>
      <c r="AI18" s="371"/>
      <c r="AJ18" s="371"/>
      <c r="AK18" s="371"/>
      <c r="AL18" s="371"/>
      <c r="AM18" s="371"/>
      <c r="AN18" s="371"/>
      <c r="AO18" s="371"/>
      <c r="AP18" s="581"/>
      <c r="AQ18" s="723"/>
      <c r="AT18" s="615">
        <v>8</v>
      </c>
    </row>
    <row r="19" spans="1:47" ht="53.25" customHeight="1">
      <c r="A19" s="651">
        <v>1.3</v>
      </c>
      <c r="B19" s="772" t="s">
        <v>133</v>
      </c>
      <c r="C19" s="745" t="s">
        <v>26</v>
      </c>
      <c r="D19" s="670" t="s">
        <v>12</v>
      </c>
      <c r="E19" s="54" t="s">
        <v>37</v>
      </c>
      <c r="F19" s="97">
        <v>1</v>
      </c>
      <c r="G19" s="97">
        <v>0.8</v>
      </c>
      <c r="H19" s="97">
        <v>0.66</v>
      </c>
      <c r="I19" s="97">
        <v>1</v>
      </c>
      <c r="J19" s="121">
        <v>0.56999999999999995</v>
      </c>
      <c r="K19" s="97">
        <v>1</v>
      </c>
      <c r="L19" s="97">
        <v>1</v>
      </c>
      <c r="M19" s="14">
        <v>0</v>
      </c>
      <c r="N19" s="14">
        <v>0.25</v>
      </c>
      <c r="O19" s="14">
        <v>0.5</v>
      </c>
      <c r="P19" s="14">
        <v>0</v>
      </c>
      <c r="Q19" s="14">
        <v>0</v>
      </c>
      <c r="R19" s="97">
        <v>0.33</v>
      </c>
      <c r="S19" s="97">
        <v>0.33</v>
      </c>
      <c r="T19" s="97">
        <v>1</v>
      </c>
      <c r="U19" s="97">
        <v>1</v>
      </c>
      <c r="V19" s="269" t="s">
        <v>136</v>
      </c>
      <c r="W19" s="97">
        <v>1</v>
      </c>
      <c r="X19" s="97">
        <v>1</v>
      </c>
      <c r="Y19" s="14">
        <v>1</v>
      </c>
      <c r="Z19" s="14">
        <v>0.66</v>
      </c>
      <c r="AA19" s="14">
        <v>1</v>
      </c>
      <c r="AB19" s="14">
        <v>1</v>
      </c>
      <c r="AC19" s="14">
        <v>1</v>
      </c>
      <c r="AD19" s="186">
        <v>1</v>
      </c>
      <c r="AE19" s="186">
        <v>0.8</v>
      </c>
      <c r="AF19" s="186"/>
      <c r="AG19" s="186"/>
      <c r="AH19" s="186"/>
      <c r="AI19" s="186"/>
      <c r="AJ19" s="186"/>
      <c r="AK19" s="186"/>
      <c r="AL19" s="186"/>
      <c r="AM19" s="186"/>
      <c r="AN19" s="186"/>
      <c r="AO19" s="186"/>
      <c r="AP19" s="779" t="s">
        <v>284</v>
      </c>
      <c r="AQ19" s="629"/>
      <c r="AR19" s="130"/>
      <c r="AT19" s="615"/>
    </row>
    <row r="20" spans="1:47" ht="0.75" customHeight="1">
      <c r="A20" s="652"/>
      <c r="B20" s="773"/>
      <c r="C20" s="746"/>
      <c r="D20" s="671"/>
      <c r="E20" s="129" t="s">
        <v>68</v>
      </c>
      <c r="F20" s="14">
        <v>0.75</v>
      </c>
      <c r="G20" s="14">
        <v>0.75</v>
      </c>
      <c r="H20" s="14">
        <v>0.75</v>
      </c>
      <c r="I20" s="14">
        <v>0.75</v>
      </c>
      <c r="J20" s="14">
        <v>0.75</v>
      </c>
      <c r="K20" s="14">
        <v>0.75</v>
      </c>
      <c r="L20" s="14">
        <v>0.75</v>
      </c>
      <c r="M20" s="14">
        <v>0.75</v>
      </c>
      <c r="N20" s="14">
        <v>0.75</v>
      </c>
      <c r="O20" s="14">
        <v>0.75</v>
      </c>
      <c r="P20" s="14">
        <v>0.75</v>
      </c>
      <c r="Q20" s="14">
        <v>0.75</v>
      </c>
      <c r="R20" s="14">
        <v>0.75</v>
      </c>
      <c r="S20" s="14">
        <v>0.75</v>
      </c>
      <c r="T20" s="14">
        <v>0.75</v>
      </c>
      <c r="U20" s="14">
        <v>0.75</v>
      </c>
      <c r="V20" s="14">
        <v>0.75</v>
      </c>
      <c r="W20" s="14">
        <v>0.75</v>
      </c>
      <c r="X20" s="14">
        <v>0.75</v>
      </c>
      <c r="Y20" s="14">
        <v>0.75</v>
      </c>
      <c r="Z20" s="14">
        <v>0.75</v>
      </c>
      <c r="AA20" s="14">
        <v>0.75</v>
      </c>
      <c r="AB20" s="14">
        <v>0.75</v>
      </c>
      <c r="AC20" s="14">
        <v>0.75</v>
      </c>
      <c r="AD20" s="186">
        <v>0.75</v>
      </c>
      <c r="AE20" s="186">
        <v>0.75</v>
      </c>
      <c r="AF20" s="186">
        <v>0.75</v>
      </c>
      <c r="AG20" s="186">
        <v>0.75</v>
      </c>
      <c r="AH20" s="186">
        <v>0.75</v>
      </c>
      <c r="AI20" s="186">
        <v>0.75</v>
      </c>
      <c r="AJ20" s="186">
        <v>0.75</v>
      </c>
      <c r="AK20" s="186">
        <v>0.75</v>
      </c>
      <c r="AL20" s="186">
        <v>0.75</v>
      </c>
      <c r="AM20" s="186">
        <v>0.75</v>
      </c>
      <c r="AN20" s="186">
        <v>0.75</v>
      </c>
      <c r="AO20" s="186">
        <v>0.75</v>
      </c>
      <c r="AP20" s="780"/>
      <c r="AQ20" s="629"/>
      <c r="AT20" s="615"/>
    </row>
    <row r="21" spans="1:47" ht="0.75" customHeight="1">
      <c r="A21" s="652"/>
      <c r="B21" s="773"/>
      <c r="C21" s="746"/>
      <c r="D21" s="671"/>
      <c r="E21" s="129" t="s">
        <v>69</v>
      </c>
      <c r="F21" s="14">
        <v>0.59</v>
      </c>
      <c r="G21" s="14">
        <v>0.59</v>
      </c>
      <c r="H21" s="14">
        <v>0.59</v>
      </c>
      <c r="I21" s="14">
        <v>0.59</v>
      </c>
      <c r="J21" s="14">
        <v>0.59</v>
      </c>
      <c r="K21" s="14">
        <v>0.59</v>
      </c>
      <c r="L21" s="14">
        <v>0.59</v>
      </c>
      <c r="M21" s="14">
        <v>0.59</v>
      </c>
      <c r="N21" s="14">
        <v>0.59</v>
      </c>
      <c r="O21" s="14">
        <v>0.59</v>
      </c>
      <c r="P21" s="14">
        <v>0.59</v>
      </c>
      <c r="Q21" s="14">
        <v>0.59</v>
      </c>
      <c r="R21" s="14">
        <v>0.59</v>
      </c>
      <c r="S21" s="14">
        <v>0.59</v>
      </c>
      <c r="T21" s="14">
        <v>0.59</v>
      </c>
      <c r="U21" s="14">
        <v>0.59</v>
      </c>
      <c r="V21" s="14">
        <v>0.59</v>
      </c>
      <c r="W21" s="14">
        <v>0.59</v>
      </c>
      <c r="X21" s="14">
        <v>0.59</v>
      </c>
      <c r="Y21" s="14">
        <v>0.59</v>
      </c>
      <c r="Z21" s="14">
        <v>0.59</v>
      </c>
      <c r="AA21" s="14">
        <v>0.59</v>
      </c>
      <c r="AB21" s="14">
        <v>0.59</v>
      </c>
      <c r="AC21" s="14">
        <v>0.59</v>
      </c>
      <c r="AD21" s="186">
        <v>0.59</v>
      </c>
      <c r="AE21" s="186">
        <v>0.59</v>
      </c>
      <c r="AF21" s="186">
        <v>0.59</v>
      </c>
      <c r="AG21" s="186">
        <v>0.59</v>
      </c>
      <c r="AH21" s="186">
        <v>0.59</v>
      </c>
      <c r="AI21" s="186">
        <v>0.59</v>
      </c>
      <c r="AJ21" s="186">
        <v>0.59</v>
      </c>
      <c r="AK21" s="186">
        <v>0.59</v>
      </c>
      <c r="AL21" s="186">
        <v>0.59</v>
      </c>
      <c r="AM21" s="186">
        <v>0.59</v>
      </c>
      <c r="AN21" s="186">
        <v>0.59</v>
      </c>
      <c r="AO21" s="186">
        <v>0.59</v>
      </c>
      <c r="AP21" s="780"/>
      <c r="AQ21" s="629"/>
      <c r="AT21" s="615"/>
    </row>
    <row r="22" spans="1:47" ht="53.25" customHeight="1">
      <c r="A22" s="653"/>
      <c r="B22" s="774"/>
      <c r="C22" s="778"/>
      <c r="D22" s="741"/>
      <c r="E22" s="219" t="s">
        <v>123</v>
      </c>
      <c r="F22" s="103"/>
      <c r="G22" s="103"/>
      <c r="H22" s="169"/>
      <c r="I22" s="103"/>
      <c r="J22" s="102"/>
      <c r="K22" s="103"/>
      <c r="L22" s="103"/>
      <c r="M22" s="102"/>
      <c r="N22" s="102"/>
      <c r="O22" s="102"/>
      <c r="P22" s="102"/>
      <c r="Q22" s="102"/>
      <c r="R22" s="102"/>
      <c r="S22" s="102"/>
      <c r="T22" s="103"/>
      <c r="U22" s="103"/>
      <c r="V22" s="268" t="s">
        <v>135</v>
      </c>
      <c r="W22" s="103"/>
      <c r="X22" s="103"/>
      <c r="Y22" s="103"/>
      <c r="Z22" s="169"/>
      <c r="AA22" s="103"/>
      <c r="AB22" s="103"/>
      <c r="AC22" s="103"/>
      <c r="AD22" s="103"/>
      <c r="AE22" s="103"/>
      <c r="AF22" s="374"/>
      <c r="AG22" s="374"/>
      <c r="AH22" s="374"/>
      <c r="AI22" s="374"/>
      <c r="AJ22" s="374"/>
      <c r="AK22" s="374"/>
      <c r="AL22" s="374"/>
      <c r="AM22" s="374"/>
      <c r="AN22" s="374"/>
      <c r="AO22" s="374"/>
      <c r="AP22" s="781"/>
      <c r="AQ22" s="629"/>
      <c r="AT22" s="615"/>
      <c r="AU22" s="130"/>
    </row>
    <row r="23" spans="1:47" ht="48.75" customHeight="1">
      <c r="A23" s="689" t="s">
        <v>197</v>
      </c>
      <c r="B23" s="668" t="s">
        <v>202</v>
      </c>
      <c r="C23" s="745" t="s">
        <v>77</v>
      </c>
      <c r="D23" s="718" t="s">
        <v>11</v>
      </c>
      <c r="E23" s="146" t="s">
        <v>37</v>
      </c>
      <c r="F23" s="147"/>
      <c r="G23" s="147"/>
      <c r="H23" s="31"/>
      <c r="I23" s="31"/>
      <c r="J23" s="31"/>
      <c r="K23" s="147"/>
      <c r="L23" s="31"/>
      <c r="M23" s="31"/>
      <c r="N23" s="31"/>
      <c r="O23" s="31"/>
      <c r="P23" s="31"/>
      <c r="Q23" s="31"/>
      <c r="R23" s="147"/>
      <c r="S23" s="147"/>
      <c r="T23" s="147"/>
      <c r="U23" s="147"/>
      <c r="V23" s="147"/>
      <c r="W23" s="147"/>
      <c r="X23" s="31">
        <v>0</v>
      </c>
      <c r="Y23" s="147"/>
      <c r="Z23" s="31">
        <v>0</v>
      </c>
      <c r="AA23" s="147"/>
      <c r="AB23" s="147"/>
      <c r="AC23" s="31">
        <v>0.33</v>
      </c>
      <c r="AD23" s="147"/>
      <c r="AE23" s="147"/>
      <c r="AF23" s="147"/>
      <c r="AG23" s="147"/>
      <c r="AH23" s="147"/>
      <c r="AI23" s="147"/>
      <c r="AJ23" s="31"/>
      <c r="AK23" s="147"/>
      <c r="AL23" s="31"/>
      <c r="AM23" s="147"/>
      <c r="AN23" s="147"/>
      <c r="AO23" s="31"/>
      <c r="AP23" s="630" t="s">
        <v>228</v>
      </c>
      <c r="AQ23" s="629"/>
      <c r="AR23" s="130"/>
      <c r="AT23" s="615"/>
    </row>
    <row r="24" spans="1:47" ht="0.75" customHeight="1">
      <c r="A24" s="690"/>
      <c r="B24" s="669"/>
      <c r="C24" s="746"/>
      <c r="D24" s="719"/>
      <c r="E24" s="145" t="s">
        <v>38</v>
      </c>
      <c r="F24" s="147"/>
      <c r="G24" s="147"/>
      <c r="H24" s="31">
        <v>0.5</v>
      </c>
      <c r="I24" s="31">
        <v>0.65</v>
      </c>
      <c r="J24" s="147">
        <v>0.8</v>
      </c>
      <c r="K24" s="31">
        <v>1</v>
      </c>
      <c r="L24" s="147">
        <v>1</v>
      </c>
      <c r="M24" s="147">
        <v>1</v>
      </c>
      <c r="N24" s="31">
        <v>1</v>
      </c>
      <c r="O24" s="147">
        <v>1</v>
      </c>
      <c r="P24" s="147">
        <v>1</v>
      </c>
      <c r="Q24" s="31">
        <v>1</v>
      </c>
      <c r="R24" s="31"/>
      <c r="S24" s="31"/>
      <c r="T24" s="31"/>
      <c r="U24" s="31"/>
      <c r="V24" s="31"/>
      <c r="W24" s="31"/>
      <c r="X24" s="31">
        <v>0.5</v>
      </c>
      <c r="Y24" s="31"/>
      <c r="Z24" s="31">
        <v>0.75</v>
      </c>
      <c r="AA24" s="31"/>
      <c r="AB24" s="31"/>
      <c r="AC24" s="31">
        <v>1</v>
      </c>
      <c r="AD24" s="147"/>
      <c r="AE24" s="147"/>
      <c r="AF24" s="147"/>
      <c r="AG24" s="147"/>
      <c r="AH24" s="147"/>
      <c r="AI24" s="147"/>
      <c r="AJ24" s="31">
        <v>0.5</v>
      </c>
      <c r="AK24" s="147"/>
      <c r="AL24" s="31">
        <v>0.75</v>
      </c>
      <c r="AM24" s="147"/>
      <c r="AN24" s="147"/>
      <c r="AO24" s="31">
        <v>1</v>
      </c>
      <c r="AP24" s="631"/>
      <c r="AQ24" s="629"/>
      <c r="AT24" s="615"/>
    </row>
    <row r="25" spans="1:47" ht="54.75" customHeight="1">
      <c r="A25" s="691"/>
      <c r="B25" s="733"/>
      <c r="C25" s="747"/>
      <c r="D25" s="720"/>
      <c r="E25" s="219" t="s">
        <v>123</v>
      </c>
      <c r="F25" s="148"/>
      <c r="G25" s="148"/>
      <c r="H25" s="171"/>
      <c r="I25" s="171"/>
      <c r="J25" s="171"/>
      <c r="K25" s="147"/>
      <c r="L25" s="171"/>
      <c r="M25" s="198"/>
      <c r="N25" s="198"/>
      <c r="O25" s="198"/>
      <c r="P25" s="198"/>
      <c r="Q25" s="198"/>
      <c r="R25" s="247"/>
      <c r="S25" s="247"/>
      <c r="T25" s="247"/>
      <c r="U25" s="247"/>
      <c r="V25" s="247"/>
      <c r="W25" s="247"/>
      <c r="X25" s="102"/>
      <c r="Y25" s="247"/>
      <c r="Z25" s="102"/>
      <c r="AA25" s="247"/>
      <c r="AB25" s="247"/>
      <c r="AC25" s="102"/>
      <c r="AD25" s="247"/>
      <c r="AE25" s="247"/>
      <c r="AF25" s="247"/>
      <c r="AG25" s="247"/>
      <c r="AH25" s="247"/>
      <c r="AI25" s="247"/>
      <c r="AJ25" s="374"/>
      <c r="AK25" s="247"/>
      <c r="AL25" s="374"/>
      <c r="AM25" s="247"/>
      <c r="AN25" s="247"/>
      <c r="AO25" s="374"/>
      <c r="AP25" s="632"/>
      <c r="AQ25" s="629"/>
      <c r="AT25" s="615"/>
    </row>
    <row r="26" spans="1:47" ht="48.75" customHeight="1">
      <c r="A26" s="689" t="s">
        <v>198</v>
      </c>
      <c r="B26" s="668" t="s">
        <v>203</v>
      </c>
      <c r="C26" s="745" t="s">
        <v>77</v>
      </c>
      <c r="D26" s="718" t="s">
        <v>11</v>
      </c>
      <c r="E26" s="251" t="s">
        <v>37</v>
      </c>
      <c r="F26" s="147"/>
      <c r="G26" s="147"/>
      <c r="H26" s="147"/>
      <c r="I26" s="147"/>
      <c r="J26" s="147"/>
      <c r="K26" s="147"/>
      <c r="L26" s="147"/>
      <c r="M26" s="147"/>
      <c r="N26" s="147"/>
      <c r="O26" s="147"/>
      <c r="P26" s="147"/>
      <c r="Q26" s="147"/>
      <c r="R26" s="147"/>
      <c r="S26" s="147"/>
      <c r="T26" s="147"/>
      <c r="U26" s="147"/>
      <c r="V26" s="147"/>
      <c r="W26" s="147"/>
      <c r="X26" s="31">
        <v>0</v>
      </c>
      <c r="Y26" s="147"/>
      <c r="Z26" s="31">
        <v>0</v>
      </c>
      <c r="AA26" s="147"/>
      <c r="AB26" s="147"/>
      <c r="AC26" s="31">
        <v>0.16</v>
      </c>
      <c r="AD26" s="147"/>
      <c r="AE26" s="147"/>
      <c r="AF26" s="147"/>
      <c r="AG26" s="147"/>
      <c r="AH26" s="147"/>
      <c r="AI26" s="147"/>
      <c r="AJ26" s="31"/>
      <c r="AK26" s="147"/>
      <c r="AL26" s="31"/>
      <c r="AM26" s="147"/>
      <c r="AN26" s="147"/>
      <c r="AO26" s="31"/>
      <c r="AP26" s="630" t="s">
        <v>228</v>
      </c>
      <c r="AQ26" s="629"/>
      <c r="AT26" s="616"/>
    </row>
    <row r="27" spans="1:47" ht="0.75" customHeight="1">
      <c r="A27" s="690"/>
      <c r="B27" s="669"/>
      <c r="C27" s="746"/>
      <c r="D27" s="719"/>
      <c r="E27" s="250" t="s">
        <v>38</v>
      </c>
      <c r="F27" s="147"/>
      <c r="G27" s="147"/>
      <c r="H27" s="31">
        <v>0.5</v>
      </c>
      <c r="I27" s="31">
        <v>0.65</v>
      </c>
      <c r="J27" s="147">
        <v>0.8</v>
      </c>
      <c r="K27" s="31">
        <v>1</v>
      </c>
      <c r="L27" s="147">
        <v>1</v>
      </c>
      <c r="M27" s="147">
        <v>1</v>
      </c>
      <c r="N27" s="31">
        <v>1</v>
      </c>
      <c r="O27" s="147">
        <v>1</v>
      </c>
      <c r="P27" s="147">
        <v>1</v>
      </c>
      <c r="Q27" s="31">
        <v>1</v>
      </c>
      <c r="R27" s="31"/>
      <c r="S27" s="31"/>
      <c r="T27" s="31"/>
      <c r="U27" s="31"/>
      <c r="V27" s="31"/>
      <c r="W27" s="31"/>
      <c r="X27" s="31">
        <v>0.5</v>
      </c>
      <c r="Y27" s="31"/>
      <c r="Z27" s="31">
        <v>0.75</v>
      </c>
      <c r="AA27" s="31"/>
      <c r="AB27" s="31"/>
      <c r="AC27" s="31">
        <v>1</v>
      </c>
      <c r="AD27" s="147"/>
      <c r="AE27" s="147"/>
      <c r="AF27" s="147"/>
      <c r="AG27" s="147"/>
      <c r="AH27" s="147"/>
      <c r="AI27" s="147"/>
      <c r="AJ27" s="31">
        <v>0.5</v>
      </c>
      <c r="AK27" s="147"/>
      <c r="AL27" s="31">
        <v>0.75</v>
      </c>
      <c r="AM27" s="147"/>
      <c r="AN27" s="147"/>
      <c r="AO27" s="31">
        <v>1</v>
      </c>
      <c r="AP27" s="631"/>
      <c r="AQ27" s="629"/>
      <c r="AT27" s="616"/>
    </row>
    <row r="28" spans="1:47" ht="54.75" customHeight="1">
      <c r="A28" s="691"/>
      <c r="B28" s="733"/>
      <c r="C28" s="747"/>
      <c r="D28" s="720"/>
      <c r="E28" s="249" t="s">
        <v>123</v>
      </c>
      <c r="F28" s="148"/>
      <c r="G28" s="148"/>
      <c r="H28" s="171"/>
      <c r="I28" s="171"/>
      <c r="J28" s="171"/>
      <c r="K28" s="147"/>
      <c r="L28" s="171"/>
      <c r="M28" s="198"/>
      <c r="N28" s="198"/>
      <c r="O28" s="198"/>
      <c r="P28" s="198"/>
      <c r="Q28" s="198"/>
      <c r="R28" s="247"/>
      <c r="S28" s="247"/>
      <c r="T28" s="247"/>
      <c r="U28" s="247"/>
      <c r="V28" s="247"/>
      <c r="W28" s="247"/>
      <c r="X28" s="102"/>
      <c r="Y28" s="247"/>
      <c r="Z28" s="102"/>
      <c r="AA28" s="247"/>
      <c r="AB28" s="247"/>
      <c r="AC28" s="102"/>
      <c r="AD28" s="247"/>
      <c r="AE28" s="247"/>
      <c r="AF28" s="247"/>
      <c r="AG28" s="247"/>
      <c r="AH28" s="247"/>
      <c r="AI28" s="247"/>
      <c r="AJ28" s="374"/>
      <c r="AK28" s="247"/>
      <c r="AL28" s="374"/>
      <c r="AM28" s="247"/>
      <c r="AN28" s="247"/>
      <c r="AO28" s="374"/>
      <c r="AP28" s="632"/>
      <c r="AQ28" s="629"/>
      <c r="AT28" s="617"/>
    </row>
    <row r="29" spans="1:47" ht="51.75" customHeight="1">
      <c r="A29" s="633" t="s">
        <v>199</v>
      </c>
      <c r="B29" s="635" t="s">
        <v>204</v>
      </c>
      <c r="C29" s="626" t="s">
        <v>77</v>
      </c>
      <c r="D29" s="628" t="s">
        <v>11</v>
      </c>
      <c r="E29" s="146" t="s">
        <v>37</v>
      </c>
      <c r="F29" s="147"/>
      <c r="G29" s="147"/>
      <c r="H29" s="31">
        <v>0</v>
      </c>
      <c r="I29" s="31">
        <v>0</v>
      </c>
      <c r="J29" s="31">
        <v>0.23</v>
      </c>
      <c r="K29" s="147"/>
      <c r="L29" s="31">
        <v>0.38500000000000001</v>
      </c>
      <c r="M29" s="31">
        <v>0.46200000000000002</v>
      </c>
      <c r="N29" s="31">
        <v>0.46200000000000002</v>
      </c>
      <c r="O29" s="31">
        <v>0.46200000000000002</v>
      </c>
      <c r="P29" s="31">
        <v>0.53800000000000003</v>
      </c>
      <c r="Q29" s="31">
        <v>1</v>
      </c>
      <c r="R29" s="147"/>
      <c r="S29" s="147"/>
      <c r="T29" s="147"/>
      <c r="U29" s="147"/>
      <c r="V29" s="147"/>
      <c r="W29" s="147"/>
      <c r="X29" s="31">
        <v>0</v>
      </c>
      <c r="Y29" s="147"/>
      <c r="Z29" s="31">
        <v>0</v>
      </c>
      <c r="AA29" s="147"/>
      <c r="AB29" s="147"/>
      <c r="AC29" s="31">
        <v>0.36</v>
      </c>
      <c r="AD29" s="147"/>
      <c r="AE29" s="147"/>
      <c r="AF29" s="147"/>
      <c r="AG29" s="147"/>
      <c r="AH29" s="147"/>
      <c r="AI29" s="147"/>
      <c r="AJ29" s="31"/>
      <c r="AK29" s="147"/>
      <c r="AL29" s="31"/>
      <c r="AM29" s="147"/>
      <c r="AN29" s="147"/>
      <c r="AO29" s="31"/>
      <c r="AP29" s="630" t="s">
        <v>228</v>
      </c>
      <c r="AQ29" s="629"/>
    </row>
    <row r="30" spans="1:47" ht="0.75" customHeight="1">
      <c r="A30" s="633"/>
      <c r="B30" s="635"/>
      <c r="C30" s="626"/>
      <c r="D30" s="628"/>
      <c r="E30" s="145" t="s">
        <v>38</v>
      </c>
      <c r="F30" s="147"/>
      <c r="G30" s="147"/>
      <c r="H30" s="31">
        <v>0.5</v>
      </c>
      <c r="I30" s="31">
        <v>0.65</v>
      </c>
      <c r="J30" s="147">
        <v>0.8</v>
      </c>
      <c r="K30" s="31">
        <v>1</v>
      </c>
      <c r="L30" s="147">
        <v>1</v>
      </c>
      <c r="M30" s="147">
        <v>1</v>
      </c>
      <c r="N30" s="31">
        <v>1</v>
      </c>
      <c r="O30" s="147">
        <v>1</v>
      </c>
      <c r="P30" s="147">
        <v>1</v>
      </c>
      <c r="Q30" s="31">
        <v>1</v>
      </c>
      <c r="R30" s="31"/>
      <c r="S30" s="31"/>
      <c r="T30" s="31"/>
      <c r="U30" s="31"/>
      <c r="V30" s="31"/>
      <c r="W30" s="31"/>
      <c r="X30" s="31">
        <v>0.5</v>
      </c>
      <c r="Y30" s="31"/>
      <c r="Z30" s="31">
        <v>0.75</v>
      </c>
      <c r="AA30" s="31"/>
      <c r="AB30" s="31"/>
      <c r="AC30" s="31">
        <v>1</v>
      </c>
      <c r="AD30" s="147"/>
      <c r="AE30" s="147"/>
      <c r="AF30" s="147"/>
      <c r="AG30" s="147"/>
      <c r="AH30" s="147"/>
      <c r="AI30" s="147"/>
      <c r="AJ30" s="31">
        <v>0.5</v>
      </c>
      <c r="AK30" s="147"/>
      <c r="AL30" s="31">
        <v>0.75</v>
      </c>
      <c r="AM30" s="147"/>
      <c r="AN30" s="147"/>
      <c r="AO30" s="31">
        <v>1</v>
      </c>
      <c r="AP30" s="631"/>
      <c r="AQ30" s="629"/>
    </row>
    <row r="31" spans="1:47" ht="60.75" customHeight="1">
      <c r="A31" s="634"/>
      <c r="B31" s="635"/>
      <c r="C31" s="627"/>
      <c r="D31" s="628"/>
      <c r="E31" s="219" t="s">
        <v>123</v>
      </c>
      <c r="F31" s="148"/>
      <c r="G31" s="148"/>
      <c r="H31" s="171"/>
      <c r="I31" s="171"/>
      <c r="J31" s="171"/>
      <c r="K31" s="147"/>
      <c r="L31" s="171"/>
      <c r="M31" s="198"/>
      <c r="N31" s="198"/>
      <c r="O31" s="198"/>
      <c r="P31" s="198"/>
      <c r="Q31" s="210"/>
      <c r="R31" s="247"/>
      <c r="S31" s="247"/>
      <c r="T31" s="247"/>
      <c r="U31" s="247"/>
      <c r="V31" s="247"/>
      <c r="W31" s="247"/>
      <c r="X31" s="102"/>
      <c r="Y31" s="247"/>
      <c r="Z31" s="102"/>
      <c r="AA31" s="247"/>
      <c r="AB31" s="247"/>
      <c r="AC31" s="102"/>
      <c r="AD31" s="400"/>
      <c r="AE31" s="247"/>
      <c r="AF31" s="247"/>
      <c r="AG31" s="247"/>
      <c r="AH31" s="247"/>
      <c r="AI31" s="247"/>
      <c r="AJ31" s="374"/>
      <c r="AK31" s="247"/>
      <c r="AL31" s="374"/>
      <c r="AM31" s="247"/>
      <c r="AN31" s="247"/>
      <c r="AO31" s="374"/>
      <c r="AP31" s="632"/>
      <c r="AQ31" s="629"/>
    </row>
    <row r="32" spans="1:47" s="2" customFormat="1" ht="15.75">
      <c r="A32" s="69"/>
      <c r="B32" s="11"/>
      <c r="C32" s="12"/>
      <c r="D32" s="1"/>
      <c r="E32" s="1"/>
      <c r="F32" s="13"/>
      <c r="G32" s="64"/>
      <c r="H32" s="50"/>
      <c r="I32" s="50"/>
      <c r="J32" s="50"/>
      <c r="K32" s="50"/>
      <c r="L32" s="50"/>
      <c r="M32" s="50"/>
      <c r="N32" s="50"/>
      <c r="O32" s="50"/>
      <c r="P32" s="50"/>
      <c r="Q32" s="50"/>
      <c r="R32" s="13"/>
      <c r="S32" s="4"/>
      <c r="T32" s="50"/>
      <c r="U32" s="50"/>
      <c r="V32" s="50"/>
      <c r="W32" s="50"/>
      <c r="X32" s="50"/>
      <c r="Y32" s="50"/>
      <c r="Z32" s="50"/>
      <c r="AA32" s="50"/>
      <c r="AB32" s="50"/>
      <c r="AC32" s="50"/>
      <c r="AD32" s="50"/>
      <c r="AE32" s="50"/>
      <c r="AF32" s="50"/>
      <c r="AG32" s="50"/>
      <c r="AH32" s="50"/>
      <c r="AI32" s="50"/>
      <c r="AJ32" s="50"/>
      <c r="AK32" s="50"/>
      <c r="AL32" s="50"/>
      <c r="AM32" s="50"/>
      <c r="AN32" s="50"/>
      <c r="AO32" s="50"/>
      <c r="AP32" s="10"/>
    </row>
    <row r="33" spans="1:45" s="2" customFormat="1" ht="15">
      <c r="A33" s="645" t="s">
        <v>6</v>
      </c>
      <c r="B33" s="646"/>
      <c r="C33" s="646"/>
      <c r="D33" s="647"/>
      <c r="E33" s="550"/>
      <c r="F33" s="550"/>
      <c r="G33" s="550"/>
      <c r="H33" s="550"/>
      <c r="I33" s="551"/>
      <c r="J33" s="551"/>
      <c r="K33" s="551"/>
      <c r="L33" s="551"/>
      <c r="M33" s="551"/>
      <c r="N33" s="551"/>
      <c r="O33" s="542"/>
      <c r="P33" s="542"/>
      <c r="Q33" s="542"/>
      <c r="R33" s="542"/>
      <c r="S33" s="50"/>
      <c r="T33" s="50"/>
      <c r="U33" s="50"/>
      <c r="V33" s="625"/>
      <c r="W33" s="625"/>
      <c r="X33" s="625"/>
      <c r="Y33" s="625"/>
      <c r="Z33" s="625"/>
      <c r="AA33" s="625"/>
      <c r="AB33" s="50"/>
      <c r="AC33" s="50"/>
      <c r="AD33" s="50"/>
      <c r="AE33" s="50"/>
      <c r="AF33" s="50"/>
      <c r="AG33" s="50"/>
      <c r="AH33" s="50"/>
      <c r="AI33" s="50"/>
      <c r="AJ33" s="50"/>
      <c r="AK33" s="50"/>
      <c r="AL33" s="50"/>
      <c r="AM33" s="50"/>
      <c r="AN33" s="50"/>
      <c r="AO33" s="50"/>
      <c r="AP33" s="160"/>
    </row>
    <row r="34" spans="1:45" ht="35.25" customHeight="1">
      <c r="A34" s="763" t="s">
        <v>7</v>
      </c>
      <c r="B34" s="764"/>
      <c r="C34" s="765"/>
      <c r="D34" s="5"/>
      <c r="E34" s="551"/>
      <c r="F34" s="551"/>
      <c r="G34" s="551"/>
      <c r="J34" s="625"/>
      <c r="K34" s="785"/>
      <c r="L34" s="785"/>
      <c r="M34" s="785"/>
      <c r="N34" s="785"/>
      <c r="O34" s="39"/>
      <c r="R34" s="39"/>
      <c r="S34" s="39"/>
      <c r="V34" s="786"/>
      <c r="W34" s="786"/>
      <c r="X34" s="786"/>
      <c r="Y34" s="786"/>
      <c r="Z34" s="786"/>
      <c r="AA34" s="8"/>
    </row>
    <row r="35" spans="1:45" ht="35.25" customHeight="1">
      <c r="A35" s="763" t="s">
        <v>8</v>
      </c>
      <c r="B35" s="764"/>
      <c r="C35" s="765"/>
      <c r="D35" s="66"/>
      <c r="E35" s="551"/>
      <c r="F35" s="551"/>
      <c r="G35" s="551"/>
      <c r="J35" s="625"/>
      <c r="K35" s="785"/>
      <c r="L35" s="785"/>
      <c r="M35" s="785"/>
      <c r="N35" s="785"/>
      <c r="O35" s="39"/>
      <c r="R35" s="548"/>
      <c r="S35" s="39"/>
      <c r="V35" s="786"/>
      <c r="W35" s="786"/>
      <c r="X35" s="786"/>
      <c r="Y35" s="786"/>
      <c r="Z35" s="786"/>
      <c r="AA35" s="8"/>
    </row>
    <row r="36" spans="1:45" ht="35.25" customHeight="1">
      <c r="A36" s="763" t="s">
        <v>19</v>
      </c>
      <c r="B36" s="764"/>
      <c r="C36" s="765"/>
      <c r="D36" s="6"/>
      <c r="E36" s="551"/>
      <c r="F36" s="551"/>
      <c r="G36" s="551"/>
      <c r="J36" s="539"/>
      <c r="K36" s="539"/>
      <c r="L36" s="539"/>
      <c r="M36" s="539"/>
      <c r="N36" s="539"/>
      <c r="O36" s="39"/>
      <c r="R36" s="39"/>
      <c r="S36" s="39"/>
      <c r="V36" s="34"/>
      <c r="W36" s="34"/>
      <c r="X36" s="34"/>
      <c r="Y36" s="34"/>
      <c r="Z36" s="34"/>
      <c r="AA36" s="8"/>
    </row>
    <row r="37" spans="1:45" ht="35.25" customHeight="1">
      <c r="A37" s="763" t="s">
        <v>65</v>
      </c>
      <c r="B37" s="764"/>
      <c r="C37" s="765"/>
      <c r="D37" s="7"/>
      <c r="E37" s="551"/>
      <c r="F37" s="551"/>
      <c r="G37" s="551"/>
      <c r="J37" s="625"/>
      <c r="K37" s="785"/>
      <c r="L37" s="785"/>
      <c r="M37" s="785"/>
      <c r="N37" s="785"/>
      <c r="O37" s="39"/>
      <c r="R37" s="39"/>
      <c r="S37" s="39"/>
      <c r="V37" s="786"/>
      <c r="W37" s="786"/>
      <c r="X37" s="786"/>
      <c r="Y37" s="786"/>
      <c r="Z37" s="786"/>
      <c r="AA37" s="8"/>
    </row>
    <row r="38" spans="1:45" ht="54" customHeight="1">
      <c r="A38" s="527"/>
      <c r="B38" s="528"/>
      <c r="C38" s="528"/>
      <c r="D38" s="528"/>
      <c r="E38" s="549"/>
      <c r="F38" s="549"/>
      <c r="G38" s="549"/>
      <c r="H38" s="530"/>
      <c r="I38" s="70"/>
      <c r="J38" s="529"/>
      <c r="K38" s="529"/>
      <c r="L38" s="529"/>
      <c r="M38" s="529"/>
      <c r="N38" s="529"/>
      <c r="O38" s="530"/>
      <c r="P38" s="70"/>
      <c r="Q38" s="70"/>
      <c r="R38" s="530"/>
      <c r="S38" s="39"/>
      <c r="V38" s="519"/>
      <c r="W38" s="519"/>
      <c r="X38" s="519"/>
      <c r="Y38" s="519"/>
      <c r="Z38" s="519"/>
      <c r="AA38" s="39"/>
    </row>
    <row r="39" spans="1:45" s="19" customFormat="1" ht="56.25" customHeight="1">
      <c r="A39" s="664" t="s">
        <v>3</v>
      </c>
      <c r="B39" s="665"/>
      <c r="C39" s="665"/>
      <c r="D39" s="665"/>
      <c r="E39" s="665"/>
      <c r="F39" s="665"/>
      <c r="G39" s="665"/>
      <c r="H39" s="665"/>
      <c r="I39" s="665"/>
      <c r="J39" s="665"/>
      <c r="K39" s="665"/>
      <c r="L39" s="665"/>
      <c r="M39" s="665"/>
      <c r="N39" s="665"/>
      <c r="O39" s="665"/>
      <c r="P39" s="665"/>
      <c r="Q39" s="665"/>
      <c r="R39" s="665"/>
      <c r="S39" s="665"/>
      <c r="T39" s="665"/>
      <c r="U39" s="665"/>
      <c r="V39" s="665"/>
      <c r="W39" s="665"/>
      <c r="X39" s="665"/>
      <c r="Y39" s="665"/>
      <c r="Z39" s="665"/>
      <c r="AA39" s="665"/>
      <c r="AB39" s="665"/>
      <c r="AC39" s="665"/>
      <c r="AD39" s="756"/>
      <c r="AE39" s="757"/>
      <c r="AF39" s="757"/>
      <c r="AG39" s="757"/>
      <c r="AH39" s="757"/>
      <c r="AI39" s="757"/>
      <c r="AJ39" s="757"/>
      <c r="AK39" s="757"/>
      <c r="AL39" s="757"/>
      <c r="AM39" s="757"/>
      <c r="AN39" s="665"/>
      <c r="AO39" s="665"/>
      <c r="AP39" s="665"/>
      <c r="AQ39" s="666"/>
    </row>
    <row r="40" spans="1:45" s="19" customFormat="1" ht="27" customHeight="1">
      <c r="A40" s="748">
        <v>1.5</v>
      </c>
      <c r="B40" s="636" t="s">
        <v>66</v>
      </c>
      <c r="C40" s="639" t="s">
        <v>27</v>
      </c>
      <c r="D40" s="826" t="s">
        <v>20</v>
      </c>
      <c r="E40" s="144" t="s">
        <v>78</v>
      </c>
      <c r="F40" s="158"/>
      <c r="G40" s="156"/>
      <c r="H40" s="159">
        <v>0.08</v>
      </c>
      <c r="I40" s="156"/>
      <c r="J40" s="156"/>
      <c r="K40" s="159">
        <v>0.16</v>
      </c>
      <c r="L40" s="156"/>
      <c r="M40" s="156"/>
      <c r="N40" s="159">
        <v>0.08</v>
      </c>
      <c r="O40" s="156"/>
      <c r="P40" s="156"/>
      <c r="Q40" s="159">
        <v>0.34</v>
      </c>
      <c r="R40" s="158"/>
      <c r="S40" s="156"/>
      <c r="T40" s="159">
        <v>0.08</v>
      </c>
      <c r="U40" s="156"/>
      <c r="V40" s="156"/>
      <c r="W40" s="159">
        <v>0.34</v>
      </c>
      <c r="X40" s="156"/>
      <c r="Y40" s="156"/>
      <c r="Z40" s="159">
        <v>0.24</v>
      </c>
      <c r="AA40" s="156"/>
      <c r="AB40" s="156"/>
      <c r="AC40" s="406">
        <v>0.34</v>
      </c>
      <c r="AD40" s="408"/>
      <c r="AE40" s="388"/>
      <c r="AF40" s="159"/>
      <c r="AG40" s="388"/>
      <c r="AH40" s="388"/>
      <c r="AI40" s="159"/>
      <c r="AJ40" s="388"/>
      <c r="AK40" s="388"/>
      <c r="AL40" s="159"/>
      <c r="AM40" s="388"/>
      <c r="AN40" s="407"/>
      <c r="AO40" s="159"/>
      <c r="AP40" s="753" t="s">
        <v>268</v>
      </c>
      <c r="AQ40" s="742"/>
      <c r="AR40" s="276"/>
    </row>
    <row r="41" spans="1:45" ht="15.75" customHeight="1">
      <c r="A41" s="749"/>
      <c r="B41" s="637"/>
      <c r="C41" s="751"/>
      <c r="D41" s="827"/>
      <c r="E41" s="35" t="s">
        <v>37</v>
      </c>
      <c r="F41" s="143"/>
      <c r="G41" s="139"/>
      <c r="H41" s="213">
        <v>1</v>
      </c>
      <c r="I41" s="139"/>
      <c r="J41" s="139"/>
      <c r="K41" s="213">
        <v>2</v>
      </c>
      <c r="L41" s="139"/>
      <c r="M41" s="139"/>
      <c r="N41" s="213">
        <v>1</v>
      </c>
      <c r="O41" s="139"/>
      <c r="P41" s="139"/>
      <c r="Q41" s="217">
        <v>4</v>
      </c>
      <c r="R41" s="143"/>
      <c r="S41" s="139"/>
      <c r="T41" s="213">
        <v>1</v>
      </c>
      <c r="U41" s="139"/>
      <c r="V41" s="139"/>
      <c r="W41" s="213">
        <v>4</v>
      </c>
      <c r="X41" s="139"/>
      <c r="Y41" s="139"/>
      <c r="Z41" s="213">
        <v>3</v>
      </c>
      <c r="AA41" s="139"/>
      <c r="AB41" s="139"/>
      <c r="AC41" s="398">
        <v>4</v>
      </c>
      <c r="AD41" s="403"/>
      <c r="AE41" s="405"/>
      <c r="AF41" s="223"/>
      <c r="AG41" s="405"/>
      <c r="AH41" s="405"/>
      <c r="AI41" s="223"/>
      <c r="AJ41" s="405"/>
      <c r="AK41" s="405"/>
      <c r="AL41" s="223"/>
      <c r="AM41" s="405"/>
      <c r="AN41" s="404"/>
      <c r="AO41" s="223"/>
      <c r="AP41" s="754"/>
      <c r="AQ41" s="743"/>
      <c r="AS41" s="19"/>
    </row>
    <row r="42" spans="1:45" ht="0.75" customHeight="1">
      <c r="A42" s="749"/>
      <c r="B42" s="637"/>
      <c r="C42" s="751"/>
      <c r="D42" s="827"/>
      <c r="E42" s="54" t="s">
        <v>40</v>
      </c>
      <c r="F42" s="9"/>
      <c r="G42" s="9"/>
      <c r="H42" s="40">
        <v>0.12</v>
      </c>
      <c r="I42" s="9"/>
      <c r="J42" s="9"/>
      <c r="K42" s="40">
        <v>0.12</v>
      </c>
      <c r="L42" s="9"/>
      <c r="M42" s="9"/>
      <c r="N42" s="40">
        <v>0.12</v>
      </c>
      <c r="O42" s="9"/>
      <c r="P42" s="9"/>
      <c r="Q42" s="40">
        <v>0.12</v>
      </c>
      <c r="R42" s="9"/>
      <c r="S42" s="9"/>
      <c r="T42" s="40">
        <v>0.12</v>
      </c>
      <c r="U42" s="9"/>
      <c r="V42" s="9"/>
      <c r="W42" s="40">
        <v>0.12</v>
      </c>
      <c r="X42" s="9"/>
      <c r="Y42" s="9"/>
      <c r="Z42" s="40">
        <v>0.12</v>
      </c>
      <c r="AA42" s="9"/>
      <c r="AB42" s="9"/>
      <c r="AC42" s="40">
        <v>0.12</v>
      </c>
      <c r="AD42" s="401"/>
      <c r="AE42" s="401"/>
      <c r="AF42" s="40">
        <v>0.12</v>
      </c>
      <c r="AG42" s="401"/>
      <c r="AH42" s="401"/>
      <c r="AI42" s="40">
        <v>0.12</v>
      </c>
      <c r="AJ42" s="401"/>
      <c r="AK42" s="401"/>
      <c r="AL42" s="40">
        <v>0.12</v>
      </c>
      <c r="AM42" s="401"/>
      <c r="AN42" s="389"/>
      <c r="AO42" s="380">
        <v>0.12</v>
      </c>
      <c r="AP42" s="754"/>
      <c r="AQ42" s="743"/>
    </row>
    <row r="43" spans="1:45" ht="51.75" customHeight="1">
      <c r="A43" s="750"/>
      <c r="B43" s="638"/>
      <c r="C43" s="752"/>
      <c r="D43" s="828"/>
      <c r="E43" s="219" t="s">
        <v>123</v>
      </c>
      <c r="F43" s="9"/>
      <c r="G43" s="9"/>
      <c r="H43" s="103"/>
      <c r="I43" s="46"/>
      <c r="J43" s="46"/>
      <c r="K43" s="197"/>
      <c r="L43" s="46"/>
      <c r="M43" s="46"/>
      <c r="N43" s="103"/>
      <c r="O43" s="46"/>
      <c r="P43" s="46"/>
      <c r="Q43" s="198"/>
      <c r="R43" s="9"/>
      <c r="S43" s="9"/>
      <c r="T43" s="103"/>
      <c r="U43" s="46"/>
      <c r="V43" s="46"/>
      <c r="W43" s="102"/>
      <c r="X43" s="46"/>
      <c r="Y43" s="46"/>
      <c r="Z43" s="102"/>
      <c r="AA43" s="46"/>
      <c r="AB43" s="46"/>
      <c r="AC43" s="62"/>
      <c r="AD43" s="400"/>
      <c r="AE43" s="400"/>
      <c r="AF43" s="370"/>
      <c r="AG43" s="400"/>
      <c r="AH43" s="400"/>
      <c r="AI43" s="370"/>
      <c r="AJ43" s="400"/>
      <c r="AK43" s="400"/>
      <c r="AL43" s="370"/>
      <c r="AM43" s="400"/>
      <c r="AN43" s="247"/>
      <c r="AO43" s="374"/>
      <c r="AP43" s="755"/>
      <c r="AQ43" s="744"/>
    </row>
    <row r="44" spans="1:45" ht="27" customHeight="1">
      <c r="A44" s="689">
        <v>1.6</v>
      </c>
      <c r="B44" s="636" t="s">
        <v>150</v>
      </c>
      <c r="C44" s="639" t="s">
        <v>28</v>
      </c>
      <c r="D44" s="642" t="s">
        <v>20</v>
      </c>
      <c r="E44" s="133" t="s">
        <v>78</v>
      </c>
      <c r="F44" s="156"/>
      <c r="G44" s="156"/>
      <c r="H44" s="157">
        <v>0</v>
      </c>
      <c r="I44" s="156"/>
      <c r="J44" s="156"/>
      <c r="K44" s="157">
        <v>0</v>
      </c>
      <c r="L44" s="156"/>
      <c r="M44" s="156"/>
      <c r="N44" s="157">
        <v>0</v>
      </c>
      <c r="O44" s="156"/>
      <c r="P44" s="156"/>
      <c r="Q44" s="157">
        <v>0.09</v>
      </c>
      <c r="R44" s="156"/>
      <c r="S44" s="156"/>
      <c r="T44" s="157">
        <v>0</v>
      </c>
      <c r="U44" s="156"/>
      <c r="V44" s="156"/>
      <c r="W44" s="157">
        <v>0</v>
      </c>
      <c r="X44" s="156"/>
      <c r="Y44" s="156"/>
      <c r="Z44" s="157">
        <v>0</v>
      </c>
      <c r="AA44" s="156"/>
      <c r="AB44" s="156"/>
      <c r="AC44" s="397">
        <v>0.17</v>
      </c>
      <c r="AD44" s="402"/>
      <c r="AE44" s="390"/>
      <c r="AF44" s="157"/>
      <c r="AG44" s="390"/>
      <c r="AH44" s="390"/>
      <c r="AI44" s="157"/>
      <c r="AJ44" s="390"/>
      <c r="AK44" s="390"/>
      <c r="AL44" s="157"/>
      <c r="AM44" s="399"/>
      <c r="AN44" s="399"/>
      <c r="AO44" s="157"/>
      <c r="AP44" s="753" t="s">
        <v>268</v>
      </c>
      <c r="AQ44" s="676"/>
    </row>
    <row r="45" spans="1:45" ht="15.75" customHeight="1">
      <c r="A45" s="637"/>
      <c r="B45" s="637"/>
      <c r="C45" s="640"/>
      <c r="D45" s="643"/>
      <c r="E45" s="98" t="s">
        <v>37</v>
      </c>
      <c r="F45" s="139"/>
      <c r="G45" s="139"/>
      <c r="H45" s="213">
        <v>0</v>
      </c>
      <c r="I45" s="139"/>
      <c r="J45" s="139"/>
      <c r="K45" s="213">
        <v>0</v>
      </c>
      <c r="L45" s="139"/>
      <c r="M45" s="139"/>
      <c r="N45" s="213">
        <v>0</v>
      </c>
      <c r="O45" s="139"/>
      <c r="P45" s="139"/>
      <c r="Q45" s="217">
        <v>1</v>
      </c>
      <c r="R45" s="139"/>
      <c r="S45" s="139"/>
      <c r="T45" s="213">
        <v>0</v>
      </c>
      <c r="U45" s="139"/>
      <c r="V45" s="139"/>
      <c r="W45" s="223">
        <v>0</v>
      </c>
      <c r="X45" s="139"/>
      <c r="Y45" s="139"/>
      <c r="Z45" s="223">
        <v>0</v>
      </c>
      <c r="AA45" s="139"/>
      <c r="AB45" s="139"/>
      <c r="AC45" s="398">
        <v>2</v>
      </c>
      <c r="AD45" s="403"/>
      <c r="AE45" s="405"/>
      <c r="AF45" s="223"/>
      <c r="AG45" s="405"/>
      <c r="AH45" s="405"/>
      <c r="AI45" s="223"/>
      <c r="AJ45" s="405"/>
      <c r="AK45" s="405"/>
      <c r="AL45" s="223"/>
      <c r="AM45" s="404"/>
      <c r="AN45" s="394"/>
      <c r="AO45" s="223"/>
      <c r="AP45" s="754"/>
      <c r="AQ45" s="835"/>
    </row>
    <row r="46" spans="1:45" ht="0.75" customHeight="1">
      <c r="A46" s="637"/>
      <c r="B46" s="637"/>
      <c r="C46" s="640"/>
      <c r="D46" s="643"/>
      <c r="E46" s="47" t="s">
        <v>40</v>
      </c>
      <c r="F46" s="9"/>
      <c r="G46" s="9"/>
      <c r="H46" s="40">
        <v>0.1</v>
      </c>
      <c r="I46" s="9"/>
      <c r="J46" s="9"/>
      <c r="K46" s="40">
        <v>0.1</v>
      </c>
      <c r="L46" s="9"/>
      <c r="M46" s="9"/>
      <c r="N46" s="40">
        <v>0.1</v>
      </c>
      <c r="O46" s="9"/>
      <c r="P46" s="9"/>
      <c r="Q46" s="40">
        <v>0.1</v>
      </c>
      <c r="R46" s="9"/>
      <c r="S46" s="9"/>
      <c r="T46" s="40">
        <v>0.1</v>
      </c>
      <c r="U46" s="9"/>
      <c r="V46" s="9"/>
      <c r="W46" s="40">
        <v>0.1</v>
      </c>
      <c r="X46" s="9"/>
      <c r="Y46" s="9"/>
      <c r="Z46" s="40">
        <v>0.1</v>
      </c>
      <c r="AA46" s="9"/>
      <c r="AB46" s="9"/>
      <c r="AC46" s="40">
        <v>0.1</v>
      </c>
      <c r="AD46" s="401"/>
      <c r="AE46" s="401"/>
      <c r="AF46" s="40">
        <v>0.1</v>
      </c>
      <c r="AG46" s="401"/>
      <c r="AH46" s="401"/>
      <c r="AI46" s="40">
        <v>0.1</v>
      </c>
      <c r="AJ46" s="401"/>
      <c r="AK46" s="401"/>
      <c r="AL46" s="40">
        <v>0.1</v>
      </c>
      <c r="AM46" s="401"/>
      <c r="AN46" s="389"/>
      <c r="AO46" s="380">
        <v>0.1</v>
      </c>
      <c r="AP46" s="754"/>
      <c r="AQ46" s="835"/>
    </row>
    <row r="47" spans="1:45" ht="49.5" customHeight="1">
      <c r="A47" s="638"/>
      <c r="B47" s="638"/>
      <c r="C47" s="641"/>
      <c r="D47" s="644"/>
      <c r="E47" s="219" t="s">
        <v>123</v>
      </c>
      <c r="F47" s="9"/>
      <c r="G47" s="9"/>
      <c r="H47" s="103"/>
      <c r="I47" s="48"/>
      <c r="J47" s="48"/>
      <c r="K47" s="103"/>
      <c r="L47" s="48"/>
      <c r="M47" s="48"/>
      <c r="N47" s="103"/>
      <c r="O47" s="48"/>
      <c r="P47" s="48"/>
      <c r="Q47" s="103"/>
      <c r="R47" s="9"/>
      <c r="S47" s="9"/>
      <c r="T47" s="103"/>
      <c r="U47" s="48"/>
      <c r="V47" s="48"/>
      <c r="W47" s="103"/>
      <c r="X47" s="48"/>
      <c r="Y47" s="48"/>
      <c r="Z47" s="103"/>
      <c r="AA47" s="48"/>
      <c r="AB47" s="48"/>
      <c r="AC47" s="169"/>
      <c r="AD47" s="247"/>
      <c r="AE47" s="247"/>
      <c r="AF47" s="374"/>
      <c r="AG47" s="247"/>
      <c r="AH47" s="247"/>
      <c r="AI47" s="374"/>
      <c r="AJ47" s="247"/>
      <c r="AK47" s="247"/>
      <c r="AL47" s="374"/>
      <c r="AM47" s="247"/>
      <c r="AN47" s="247"/>
      <c r="AO47" s="371"/>
      <c r="AP47" s="755"/>
      <c r="AQ47" s="836"/>
    </row>
    <row r="48" spans="1:45" s="19" customFormat="1" ht="56.25" customHeight="1">
      <c r="A48" s="664" t="s">
        <v>17</v>
      </c>
      <c r="B48" s="665"/>
      <c r="C48" s="665"/>
      <c r="D48" s="665"/>
      <c r="E48" s="665"/>
      <c r="F48" s="665"/>
      <c r="G48" s="665"/>
      <c r="H48" s="665"/>
      <c r="I48" s="665"/>
      <c r="J48" s="665"/>
      <c r="K48" s="665"/>
      <c r="L48" s="665"/>
      <c r="M48" s="665"/>
      <c r="N48" s="665"/>
      <c r="O48" s="665"/>
      <c r="P48" s="665"/>
      <c r="Q48" s="665"/>
      <c r="R48" s="665"/>
      <c r="S48" s="665"/>
      <c r="T48" s="665"/>
      <c r="U48" s="665"/>
      <c r="V48" s="665"/>
      <c r="W48" s="665"/>
      <c r="X48" s="665"/>
      <c r="Y48" s="665"/>
      <c r="Z48" s="665"/>
      <c r="AA48" s="665"/>
      <c r="AB48" s="665"/>
      <c r="AC48" s="665"/>
      <c r="AD48" s="665"/>
      <c r="AE48" s="665"/>
      <c r="AF48" s="665"/>
      <c r="AG48" s="665"/>
      <c r="AH48" s="665"/>
      <c r="AI48" s="665"/>
      <c r="AJ48" s="665"/>
      <c r="AK48" s="665"/>
      <c r="AL48" s="665"/>
      <c r="AM48" s="665"/>
      <c r="AN48" s="665"/>
      <c r="AO48" s="665"/>
      <c r="AP48" s="665"/>
      <c r="AQ48" s="666"/>
      <c r="AS48" s="1"/>
    </row>
    <row r="49" spans="1:53" ht="26.25" customHeight="1">
      <c r="A49" s="652">
        <v>2.1</v>
      </c>
      <c r="B49" s="669" t="s">
        <v>132</v>
      </c>
      <c r="C49" s="662" t="s">
        <v>114</v>
      </c>
      <c r="D49" s="671" t="s">
        <v>12</v>
      </c>
      <c r="E49" s="36" t="s">
        <v>37</v>
      </c>
      <c r="F49" s="138"/>
      <c r="G49" s="137"/>
      <c r="H49" s="44">
        <v>2.2000000000000001E-3</v>
      </c>
      <c r="I49" s="138"/>
      <c r="J49" s="137"/>
      <c r="K49" s="44">
        <v>1.1000000000000001E-3</v>
      </c>
      <c r="L49" s="138"/>
      <c r="M49" s="137"/>
      <c r="N49" s="44">
        <v>1.6999999999999999E-3</v>
      </c>
      <c r="O49" s="138"/>
      <c r="P49" s="137"/>
      <c r="Q49" s="142">
        <f>2/1789</f>
        <v>1.1179429849077697E-3</v>
      </c>
      <c r="R49" s="138"/>
      <c r="S49" s="137"/>
      <c r="T49" s="44">
        <v>2.7899999999999999E-3</v>
      </c>
      <c r="U49" s="138"/>
      <c r="V49" s="137"/>
      <c r="W49" s="44">
        <v>1.6999999999999999E-3</v>
      </c>
      <c r="X49" s="138"/>
      <c r="Y49" s="137"/>
      <c r="Z49" s="44">
        <v>0</v>
      </c>
      <c r="AA49" s="138"/>
      <c r="AB49" s="137"/>
      <c r="AC49" s="142">
        <v>1.1000000000000001E-3</v>
      </c>
      <c r="AD49" s="391"/>
      <c r="AE49" s="391"/>
      <c r="AF49" s="381"/>
      <c r="AG49" s="391"/>
      <c r="AH49" s="391"/>
      <c r="AI49" s="381"/>
      <c r="AJ49" s="391"/>
      <c r="AK49" s="391"/>
      <c r="AL49" s="381"/>
      <c r="AM49" s="391"/>
      <c r="AN49" s="391"/>
      <c r="AO49" s="381"/>
      <c r="AP49" s="787" t="s">
        <v>268</v>
      </c>
      <c r="AQ49" s="723"/>
      <c r="AR49" s="130"/>
      <c r="AS49" s="19"/>
    </row>
    <row r="50" spans="1:53" ht="15">
      <c r="A50" s="652"/>
      <c r="B50" s="669"/>
      <c r="C50" s="662"/>
      <c r="D50" s="671"/>
      <c r="E50" s="134"/>
      <c r="F50" s="139"/>
      <c r="G50" s="60"/>
      <c r="H50" s="188">
        <v>4</v>
      </c>
      <c r="I50" s="139"/>
      <c r="J50" s="60"/>
      <c r="K50" s="188">
        <v>2</v>
      </c>
      <c r="L50" s="139"/>
      <c r="M50" s="60"/>
      <c r="N50" s="188">
        <v>3</v>
      </c>
      <c r="O50" s="139"/>
      <c r="P50" s="60"/>
      <c r="Q50" s="189">
        <v>2</v>
      </c>
      <c r="R50" s="139"/>
      <c r="S50" s="60"/>
      <c r="T50" s="188">
        <v>5</v>
      </c>
      <c r="U50" s="139"/>
      <c r="V50" s="60"/>
      <c r="W50" s="188">
        <v>3</v>
      </c>
      <c r="X50" s="139"/>
      <c r="Y50" s="60"/>
      <c r="Z50" s="188">
        <v>0</v>
      </c>
      <c r="AA50" s="139"/>
      <c r="AB50" s="60"/>
      <c r="AC50" s="189">
        <v>2</v>
      </c>
      <c r="AD50" s="392"/>
      <c r="AE50" s="392"/>
      <c r="AF50" s="382"/>
      <c r="AG50" s="392"/>
      <c r="AH50" s="392"/>
      <c r="AI50" s="382"/>
      <c r="AJ50" s="392"/>
      <c r="AK50" s="392"/>
      <c r="AL50" s="382"/>
      <c r="AM50" s="392"/>
      <c r="AN50" s="392"/>
      <c r="AO50" s="382"/>
      <c r="AP50" s="787"/>
      <c r="AQ50" s="723"/>
    </row>
    <row r="51" spans="1:53" ht="1.5" customHeight="1">
      <c r="A51" s="652"/>
      <c r="B51" s="669"/>
      <c r="C51" s="662"/>
      <c r="D51" s="671"/>
      <c r="E51" s="54" t="s">
        <v>40</v>
      </c>
      <c r="F51" s="60"/>
      <c r="G51" s="60"/>
      <c r="H51" s="16">
        <v>5.0000000000000001E-3</v>
      </c>
      <c r="I51" s="59"/>
      <c r="J51" s="59"/>
      <c r="K51" s="16">
        <v>5.0000000000000001E-3</v>
      </c>
      <c r="L51" s="60"/>
      <c r="M51" s="60"/>
      <c r="N51" s="16">
        <v>5.0000000000000001E-3</v>
      </c>
      <c r="O51" s="59"/>
      <c r="P51" s="59"/>
      <c r="Q51" s="16">
        <v>5.0000000000000001E-3</v>
      </c>
      <c r="R51" s="60"/>
      <c r="S51" s="60"/>
      <c r="T51" s="16">
        <v>5.0000000000000001E-3</v>
      </c>
      <c r="U51" s="59"/>
      <c r="V51" s="59"/>
      <c r="W51" s="16">
        <v>5.0000000000000001E-3</v>
      </c>
      <c r="X51" s="60"/>
      <c r="Y51" s="60"/>
      <c r="Z51" s="16">
        <v>5.0000000000000001E-3</v>
      </c>
      <c r="AA51" s="59"/>
      <c r="AB51" s="59"/>
      <c r="AC51" s="16">
        <v>5.0000000000000001E-3</v>
      </c>
      <c r="AD51" s="393"/>
      <c r="AE51" s="393"/>
      <c r="AF51" s="383">
        <v>5.0000000000000001E-3</v>
      </c>
      <c r="AG51" s="393"/>
      <c r="AH51" s="393"/>
      <c r="AI51" s="383">
        <v>5.0000000000000001E-3</v>
      </c>
      <c r="AJ51" s="393"/>
      <c r="AK51" s="393"/>
      <c r="AL51" s="383">
        <v>5.0000000000000001E-3</v>
      </c>
      <c r="AM51" s="393"/>
      <c r="AN51" s="393"/>
      <c r="AO51" s="383">
        <v>5.0000000000000001E-3</v>
      </c>
      <c r="AP51" s="788"/>
      <c r="AQ51" s="723"/>
    </row>
    <row r="52" spans="1:53" ht="1.5" customHeight="1">
      <c r="A52" s="652"/>
      <c r="B52" s="669"/>
      <c r="C52" s="662"/>
      <c r="D52" s="671"/>
      <c r="E52" s="61" t="s">
        <v>41</v>
      </c>
      <c r="F52" s="58"/>
      <c r="G52" s="58"/>
      <c r="H52" s="57">
        <v>7.6E-3</v>
      </c>
      <c r="I52" s="135"/>
      <c r="J52" s="135"/>
      <c r="K52" s="57">
        <v>7.6E-3</v>
      </c>
      <c r="L52" s="58"/>
      <c r="M52" s="58"/>
      <c r="N52" s="57">
        <v>7.6E-3</v>
      </c>
      <c r="O52" s="135"/>
      <c r="P52" s="135"/>
      <c r="Q52" s="57">
        <v>7.6E-3</v>
      </c>
      <c r="R52" s="58"/>
      <c r="S52" s="58"/>
      <c r="T52" s="57">
        <v>7.6E-3</v>
      </c>
      <c r="U52" s="135"/>
      <c r="V52" s="135"/>
      <c r="W52" s="57">
        <v>7.6E-3</v>
      </c>
      <c r="X52" s="58"/>
      <c r="Y52" s="58"/>
      <c r="Z52" s="57">
        <v>7.6E-3</v>
      </c>
      <c r="AA52" s="135"/>
      <c r="AB52" s="135"/>
      <c r="AC52" s="57">
        <v>7.6E-3</v>
      </c>
      <c r="AD52" s="393"/>
      <c r="AE52" s="393"/>
      <c r="AF52" s="383">
        <v>7.6E-3</v>
      </c>
      <c r="AG52" s="393"/>
      <c r="AH52" s="393"/>
      <c r="AI52" s="383">
        <v>7.6E-3</v>
      </c>
      <c r="AJ52" s="393"/>
      <c r="AK52" s="393"/>
      <c r="AL52" s="383">
        <v>7.6E-3</v>
      </c>
      <c r="AM52" s="393"/>
      <c r="AN52" s="393"/>
      <c r="AO52" s="383">
        <v>7.6E-3</v>
      </c>
      <c r="AP52" s="788"/>
      <c r="AQ52" s="723"/>
    </row>
    <row r="53" spans="1:53" ht="49.5" customHeight="1">
      <c r="A53" s="653"/>
      <c r="B53" s="733"/>
      <c r="C53" s="663"/>
      <c r="D53" s="741"/>
      <c r="E53" s="219" t="s">
        <v>123</v>
      </c>
      <c r="F53" s="136"/>
      <c r="G53" s="136"/>
      <c r="H53" s="103"/>
      <c r="I53" s="136"/>
      <c r="J53" s="136"/>
      <c r="K53" s="211"/>
      <c r="L53" s="136"/>
      <c r="M53" s="136"/>
      <c r="N53" s="211"/>
      <c r="O53" s="136"/>
      <c r="P53" s="136"/>
      <c r="Q53" s="215"/>
      <c r="R53" s="136"/>
      <c r="S53" s="136"/>
      <c r="T53" s="103"/>
      <c r="U53" s="136"/>
      <c r="V53" s="136"/>
      <c r="W53" s="103"/>
      <c r="X53" s="136"/>
      <c r="Y53" s="136"/>
      <c r="Z53" s="215"/>
      <c r="AA53" s="136"/>
      <c r="AB53" s="136"/>
      <c r="AC53" s="215"/>
      <c r="AD53" s="247"/>
      <c r="AE53" s="247"/>
      <c r="AF53" s="374"/>
      <c r="AG53" s="247"/>
      <c r="AH53" s="247"/>
      <c r="AI53" s="374"/>
      <c r="AJ53" s="247"/>
      <c r="AK53" s="247"/>
      <c r="AL53" s="374"/>
      <c r="AM53" s="247"/>
      <c r="AN53" s="247"/>
      <c r="AO53" s="374"/>
      <c r="AP53" s="789"/>
      <c r="AQ53" s="629"/>
    </row>
    <row r="54" spans="1:53" ht="26.25" customHeight="1">
      <c r="A54" s="651">
        <v>2.2000000000000002</v>
      </c>
      <c r="B54" s="668" t="s">
        <v>131</v>
      </c>
      <c r="C54" s="662" t="s">
        <v>115</v>
      </c>
      <c r="D54" s="670" t="s">
        <v>12</v>
      </c>
      <c r="E54" s="134" t="s">
        <v>37</v>
      </c>
      <c r="F54" s="140"/>
      <c r="G54" s="18"/>
      <c r="H54" s="44">
        <v>5.0000000000000001E-4</v>
      </c>
      <c r="I54" s="140"/>
      <c r="J54" s="18"/>
      <c r="K54" s="44">
        <v>2.2000000000000001E-3</v>
      </c>
      <c r="L54" s="140"/>
      <c r="M54" s="18"/>
      <c r="N54" s="44">
        <v>0</v>
      </c>
      <c r="O54" s="140"/>
      <c r="P54" s="18"/>
      <c r="Q54" s="43">
        <v>0</v>
      </c>
      <c r="R54" s="140"/>
      <c r="S54" s="18"/>
      <c r="T54" s="44">
        <v>0</v>
      </c>
      <c r="U54" s="140"/>
      <c r="V54" s="18"/>
      <c r="W54" s="44">
        <v>0</v>
      </c>
      <c r="X54" s="140"/>
      <c r="Y54" s="18"/>
      <c r="Z54" s="44">
        <v>0</v>
      </c>
      <c r="AA54" s="140"/>
      <c r="AB54" s="18"/>
      <c r="AC54" s="142">
        <v>5.0000000000000001E-4</v>
      </c>
      <c r="AD54" s="391"/>
      <c r="AE54" s="391"/>
      <c r="AF54" s="381"/>
      <c r="AG54" s="391"/>
      <c r="AH54" s="391"/>
      <c r="AI54" s="381"/>
      <c r="AJ54" s="391"/>
      <c r="AK54" s="391"/>
      <c r="AL54" s="381"/>
      <c r="AM54" s="391"/>
      <c r="AN54" s="391"/>
      <c r="AO54" s="381"/>
      <c r="AP54" s="787" t="s">
        <v>268</v>
      </c>
      <c r="AQ54" s="629"/>
    </row>
    <row r="55" spans="1:53" ht="15">
      <c r="A55" s="652"/>
      <c r="B55" s="669"/>
      <c r="C55" s="662"/>
      <c r="D55" s="671"/>
      <c r="E55" s="134"/>
      <c r="F55" s="141"/>
      <c r="G55" s="132"/>
      <c r="H55" s="190">
        <v>1</v>
      </c>
      <c r="I55" s="191"/>
      <c r="J55" s="192"/>
      <c r="K55" s="190">
        <v>4</v>
      </c>
      <c r="L55" s="191"/>
      <c r="M55" s="192"/>
      <c r="N55" s="190">
        <v>0</v>
      </c>
      <c r="O55" s="191"/>
      <c r="P55" s="192"/>
      <c r="Q55" s="217">
        <v>0</v>
      </c>
      <c r="R55" s="141"/>
      <c r="S55" s="132"/>
      <c r="T55" s="190">
        <v>0</v>
      </c>
      <c r="U55" s="191"/>
      <c r="V55" s="192"/>
      <c r="W55" s="190">
        <v>0</v>
      </c>
      <c r="X55" s="191"/>
      <c r="Y55" s="192"/>
      <c r="Z55" s="190">
        <v>0</v>
      </c>
      <c r="AA55" s="191"/>
      <c r="AB55" s="192"/>
      <c r="AC55" s="193">
        <v>1</v>
      </c>
      <c r="AD55" s="394"/>
      <c r="AE55" s="394"/>
      <c r="AF55" s="384"/>
      <c r="AG55" s="394"/>
      <c r="AH55" s="394"/>
      <c r="AI55" s="384"/>
      <c r="AJ55" s="394"/>
      <c r="AK55" s="394"/>
      <c r="AL55" s="384"/>
      <c r="AM55" s="394"/>
      <c r="AN55" s="394"/>
      <c r="AO55" s="384"/>
      <c r="AP55" s="787"/>
      <c r="AQ55" s="629"/>
    </row>
    <row r="56" spans="1:53" ht="1.5" customHeight="1">
      <c r="A56" s="652"/>
      <c r="B56" s="669"/>
      <c r="C56" s="662"/>
      <c r="D56" s="671"/>
      <c r="E56" s="54" t="s">
        <v>40</v>
      </c>
      <c r="F56" s="132"/>
      <c r="G56" s="132"/>
      <c r="H56" s="16">
        <v>4.0000000000000001E-3</v>
      </c>
      <c r="I56" s="132"/>
      <c r="J56" s="132"/>
      <c r="K56" s="16">
        <v>4.0000000000000001E-3</v>
      </c>
      <c r="L56" s="132"/>
      <c r="M56" s="132"/>
      <c r="N56" s="16">
        <v>4.0000000000000001E-3</v>
      </c>
      <c r="O56" s="132"/>
      <c r="P56" s="132"/>
      <c r="Q56" s="16">
        <v>4.0000000000000001E-3</v>
      </c>
      <c r="R56" s="132"/>
      <c r="S56" s="132"/>
      <c r="T56" s="16">
        <v>4.0000000000000001E-3</v>
      </c>
      <c r="U56" s="132"/>
      <c r="V56" s="132"/>
      <c r="W56" s="16">
        <v>4.0000000000000001E-3</v>
      </c>
      <c r="X56" s="132"/>
      <c r="Y56" s="132"/>
      <c r="Z56" s="16">
        <v>4.0000000000000001E-3</v>
      </c>
      <c r="AA56" s="132"/>
      <c r="AB56" s="132"/>
      <c r="AC56" s="16">
        <v>4.0000000000000001E-3</v>
      </c>
      <c r="AD56" s="393"/>
      <c r="AE56" s="393"/>
      <c r="AF56" s="383">
        <v>4.0000000000000001E-3</v>
      </c>
      <c r="AG56" s="393"/>
      <c r="AH56" s="393"/>
      <c r="AI56" s="383">
        <v>4.0000000000000001E-3</v>
      </c>
      <c r="AJ56" s="393"/>
      <c r="AK56" s="393"/>
      <c r="AL56" s="383">
        <v>4.0000000000000001E-3</v>
      </c>
      <c r="AM56" s="393"/>
      <c r="AN56" s="393"/>
      <c r="AO56" s="383">
        <v>4.0000000000000001E-3</v>
      </c>
      <c r="AP56" s="788"/>
      <c r="AQ56" s="629"/>
    </row>
    <row r="57" spans="1:53" ht="1.5" customHeight="1">
      <c r="A57" s="652"/>
      <c r="B57" s="669"/>
      <c r="C57" s="662"/>
      <c r="D57" s="671"/>
      <c r="E57" s="61" t="s">
        <v>41</v>
      </c>
      <c r="F57" s="9"/>
      <c r="G57" s="9"/>
      <c r="H57" s="57">
        <v>6.1000000000000004E-3</v>
      </c>
      <c r="I57" s="9"/>
      <c r="J57" s="9"/>
      <c r="K57" s="57">
        <v>6.1000000000000004E-3</v>
      </c>
      <c r="L57" s="9"/>
      <c r="M57" s="9"/>
      <c r="N57" s="57">
        <v>6.1000000000000004E-3</v>
      </c>
      <c r="O57" s="9"/>
      <c r="P57" s="9"/>
      <c r="Q57" s="57">
        <v>6.1000000000000004E-3</v>
      </c>
      <c r="R57" s="9"/>
      <c r="S57" s="9"/>
      <c r="T57" s="57">
        <v>6.1000000000000004E-3</v>
      </c>
      <c r="U57" s="9"/>
      <c r="V57" s="9"/>
      <c r="W57" s="57">
        <v>6.1000000000000004E-3</v>
      </c>
      <c r="X57" s="9"/>
      <c r="Y57" s="9"/>
      <c r="Z57" s="57">
        <v>6.1000000000000004E-3</v>
      </c>
      <c r="AA57" s="9"/>
      <c r="AB57" s="9"/>
      <c r="AC57" s="57">
        <v>6.1000000000000004E-3</v>
      </c>
      <c r="AD57" s="393"/>
      <c r="AE57" s="393"/>
      <c r="AF57" s="383"/>
      <c r="AG57" s="393"/>
      <c r="AH57" s="393"/>
      <c r="AI57" s="383"/>
      <c r="AJ57" s="393"/>
      <c r="AK57" s="393"/>
      <c r="AL57" s="383"/>
      <c r="AM57" s="393"/>
      <c r="AN57" s="393"/>
      <c r="AO57" s="383"/>
      <c r="AP57" s="788"/>
      <c r="AQ57" s="629"/>
    </row>
    <row r="58" spans="1:53" ht="49.5" customHeight="1">
      <c r="A58" s="653"/>
      <c r="B58" s="733"/>
      <c r="C58" s="663"/>
      <c r="D58" s="741"/>
      <c r="E58" s="219" t="s">
        <v>123</v>
      </c>
      <c r="F58" s="48"/>
      <c r="G58" s="48"/>
      <c r="H58" s="103"/>
      <c r="I58" s="48"/>
      <c r="J58" s="48"/>
      <c r="K58" s="103"/>
      <c r="L58" s="48"/>
      <c r="M58" s="48"/>
      <c r="N58" s="103"/>
      <c r="O58" s="48"/>
      <c r="P58" s="48"/>
      <c r="Q58" s="103"/>
      <c r="R58" s="48"/>
      <c r="S58" s="48"/>
      <c r="T58" s="103"/>
      <c r="U58" s="48"/>
      <c r="V58" s="48"/>
      <c r="W58" s="103"/>
      <c r="X58" s="48"/>
      <c r="Y58" s="48"/>
      <c r="Z58" s="103"/>
      <c r="AA58" s="48"/>
      <c r="AB58" s="48"/>
      <c r="AC58" s="103"/>
      <c r="AD58" s="247"/>
      <c r="AE58" s="247"/>
      <c r="AF58" s="374"/>
      <c r="AG58" s="247"/>
      <c r="AH58" s="247"/>
      <c r="AI58" s="374"/>
      <c r="AJ58" s="247"/>
      <c r="AK58" s="247"/>
      <c r="AL58" s="374"/>
      <c r="AM58" s="247"/>
      <c r="AN58" s="247"/>
      <c r="AO58" s="374"/>
      <c r="AP58" s="789"/>
      <c r="AQ58" s="629"/>
    </row>
    <row r="59" spans="1:53" s="19" customFormat="1" ht="56.25" customHeight="1">
      <c r="A59" s="664" t="s">
        <v>13</v>
      </c>
      <c r="B59" s="665"/>
      <c r="C59" s="665"/>
      <c r="D59" s="665"/>
      <c r="E59" s="665"/>
      <c r="F59" s="665"/>
      <c r="G59" s="665"/>
      <c r="H59" s="665"/>
      <c r="I59" s="665"/>
      <c r="J59" s="665"/>
      <c r="K59" s="665"/>
      <c r="L59" s="665"/>
      <c r="M59" s="665"/>
      <c r="N59" s="665"/>
      <c r="O59" s="665"/>
      <c r="P59" s="665"/>
      <c r="Q59" s="665"/>
      <c r="R59" s="665"/>
      <c r="S59" s="665"/>
      <c r="T59" s="665"/>
      <c r="U59" s="665"/>
      <c r="V59" s="665"/>
      <c r="W59" s="665"/>
      <c r="X59" s="665"/>
      <c r="Y59" s="665"/>
      <c r="Z59" s="665"/>
      <c r="AA59" s="665"/>
      <c r="AB59" s="665"/>
      <c r="AC59" s="665"/>
      <c r="AD59" s="665"/>
      <c r="AE59" s="665"/>
      <c r="AF59" s="665"/>
      <c r="AG59" s="665"/>
      <c r="AH59" s="665"/>
      <c r="AI59" s="665"/>
      <c r="AJ59" s="665"/>
      <c r="AK59" s="665"/>
      <c r="AL59" s="665"/>
      <c r="AM59" s="665"/>
      <c r="AN59" s="665"/>
      <c r="AO59" s="665"/>
      <c r="AP59" s="665"/>
      <c r="AQ59" s="666"/>
    </row>
    <row r="60" spans="1:53" ht="54" customHeight="1">
      <c r="A60" s="651">
        <v>2.2999999999999998</v>
      </c>
      <c r="B60" s="651" t="s">
        <v>39</v>
      </c>
      <c r="C60" s="661" t="s">
        <v>34</v>
      </c>
      <c r="D60" s="670" t="s">
        <v>12</v>
      </c>
      <c r="E60" s="36" t="s">
        <v>37</v>
      </c>
      <c r="F60" s="16">
        <v>4.2500000000000003E-2</v>
      </c>
      <c r="G60" s="16">
        <v>3.95E-2</v>
      </c>
      <c r="H60" s="16">
        <v>4.4600000000000001E-2</v>
      </c>
      <c r="I60" s="15">
        <v>4.1300000000000003E-2</v>
      </c>
      <c r="J60" s="15">
        <v>4.3299999999999998E-2</v>
      </c>
      <c r="K60" s="15">
        <v>5.0900000000000001E-2</v>
      </c>
      <c r="L60" s="15">
        <v>4.2799999999999998E-2</v>
      </c>
      <c r="M60" s="15">
        <v>5.33E-2</v>
      </c>
      <c r="N60" s="15">
        <v>4.6600000000000003E-2</v>
      </c>
      <c r="O60" s="15">
        <v>5.3100000000000001E-2</v>
      </c>
      <c r="P60" s="15">
        <v>4.3799999999999999E-2</v>
      </c>
      <c r="Q60" s="15">
        <v>4.2999999999999997E-2</v>
      </c>
      <c r="R60" s="16">
        <v>4.0300000000000002E-2</v>
      </c>
      <c r="S60" s="16">
        <v>5.3699999999999998E-2</v>
      </c>
      <c r="T60" s="16">
        <v>4.9799999999999997E-2</v>
      </c>
      <c r="U60" s="16">
        <v>4.82E-2</v>
      </c>
      <c r="V60" s="16">
        <v>4.9000000000000002E-2</v>
      </c>
      <c r="W60" s="16">
        <v>4.3499999999999997E-2</v>
      </c>
      <c r="X60" s="16">
        <v>5.0200000000000002E-2</v>
      </c>
      <c r="Y60" s="16">
        <v>5.3199999999999997E-2</v>
      </c>
      <c r="Z60" s="16">
        <v>5.5100000000000003E-2</v>
      </c>
      <c r="AA60" s="16">
        <v>5.4800000000000001E-2</v>
      </c>
      <c r="AB60" s="16">
        <v>4.7800000000000002E-2</v>
      </c>
      <c r="AC60" s="16">
        <v>5.4899999999999997E-2</v>
      </c>
      <c r="AD60" s="383">
        <v>4.7800000000000002E-2</v>
      </c>
      <c r="AE60" s="383"/>
      <c r="AF60" s="383"/>
      <c r="AG60" s="383"/>
      <c r="AH60" s="383"/>
      <c r="AI60" s="383"/>
      <c r="AJ60" s="383"/>
      <c r="AK60" s="383"/>
      <c r="AL60" s="383"/>
      <c r="AM60" s="383"/>
      <c r="AN60" s="383"/>
      <c r="AO60" s="383"/>
      <c r="AP60" s="674" t="s">
        <v>269</v>
      </c>
      <c r="AQ60" s="723"/>
      <c r="AR60" s="130"/>
    </row>
    <row r="61" spans="1:53" ht="0.75" customHeight="1">
      <c r="A61" s="652"/>
      <c r="B61" s="652"/>
      <c r="C61" s="662"/>
      <c r="D61" s="671"/>
      <c r="E61" s="36" t="s">
        <v>38</v>
      </c>
      <c r="F61" s="41">
        <v>0.04</v>
      </c>
      <c r="G61" s="41">
        <v>0.04</v>
      </c>
      <c r="H61" s="41">
        <v>0.04</v>
      </c>
      <c r="I61" s="41">
        <v>0.04</v>
      </c>
      <c r="J61" s="41">
        <v>0.04</v>
      </c>
      <c r="K61" s="41">
        <v>0.04</v>
      </c>
      <c r="L61" s="41">
        <v>0.04</v>
      </c>
      <c r="M61" s="41">
        <v>0.04</v>
      </c>
      <c r="N61" s="41">
        <v>0.04</v>
      </c>
      <c r="O61" s="41">
        <v>0.04</v>
      </c>
      <c r="P61" s="41">
        <v>0.04</v>
      </c>
      <c r="Q61" s="41">
        <v>0.04</v>
      </c>
      <c r="R61" s="41">
        <v>0.04</v>
      </c>
      <c r="S61" s="41">
        <v>0.04</v>
      </c>
      <c r="T61" s="41">
        <v>0.04</v>
      </c>
      <c r="U61" s="41">
        <v>0.04</v>
      </c>
      <c r="V61" s="41">
        <v>0.04</v>
      </c>
      <c r="W61" s="41">
        <v>0.04</v>
      </c>
      <c r="X61" s="41">
        <v>0.04</v>
      </c>
      <c r="Y61" s="274">
        <v>0.04</v>
      </c>
      <c r="Z61" s="41">
        <v>0.04</v>
      </c>
      <c r="AA61" s="41">
        <v>0.04</v>
      </c>
      <c r="AB61" s="41">
        <v>0.04</v>
      </c>
      <c r="AC61" s="41">
        <v>0.04</v>
      </c>
      <c r="AD61" s="41">
        <v>0.04</v>
      </c>
      <c r="AE61" s="41">
        <v>0.04</v>
      </c>
      <c r="AF61" s="41">
        <v>0.04</v>
      </c>
      <c r="AG61" s="41">
        <v>0.04</v>
      </c>
      <c r="AH61" s="41">
        <v>0.04</v>
      </c>
      <c r="AI61" s="41">
        <v>0.04</v>
      </c>
      <c r="AJ61" s="41">
        <v>0.04</v>
      </c>
      <c r="AK61" s="41">
        <v>0.04</v>
      </c>
      <c r="AL61" s="41">
        <v>0.04</v>
      </c>
      <c r="AM61" s="41">
        <v>0.04</v>
      </c>
      <c r="AN61" s="41">
        <v>0.04</v>
      </c>
      <c r="AO61" s="41">
        <v>0.04</v>
      </c>
      <c r="AP61" s="674"/>
      <c r="AQ61" s="724"/>
    </row>
    <row r="62" spans="1:53" ht="49.5" customHeight="1">
      <c r="A62" s="652"/>
      <c r="B62" s="652"/>
      <c r="C62" s="662"/>
      <c r="D62" s="671"/>
      <c r="E62" s="219" t="s">
        <v>123</v>
      </c>
      <c r="F62" s="62"/>
      <c r="G62" s="100"/>
      <c r="H62" s="62"/>
      <c r="I62" s="62"/>
      <c r="J62" s="62"/>
      <c r="K62" s="62"/>
      <c r="L62" s="62"/>
      <c r="M62" s="62"/>
      <c r="N62" s="62"/>
      <c r="O62" s="62"/>
      <c r="P62" s="62"/>
      <c r="Q62" s="62"/>
      <c r="R62" s="62"/>
      <c r="S62" s="62"/>
      <c r="T62" s="62"/>
      <c r="U62" s="62"/>
      <c r="V62" s="62"/>
      <c r="W62" s="62"/>
      <c r="X62" s="62"/>
      <c r="Y62" s="62"/>
      <c r="Z62" s="62"/>
      <c r="AA62" s="62"/>
      <c r="AB62" s="62"/>
      <c r="AC62" s="62"/>
      <c r="AD62" s="102"/>
      <c r="AE62" s="467"/>
      <c r="AF62" s="467"/>
      <c r="AG62" s="467"/>
      <c r="AH62" s="467"/>
      <c r="AI62" s="467"/>
      <c r="AJ62" s="467"/>
      <c r="AK62" s="467"/>
      <c r="AL62" s="467"/>
      <c r="AM62" s="467"/>
      <c r="AN62" s="467"/>
      <c r="AO62" s="467"/>
      <c r="AP62" s="674"/>
      <c r="AQ62" s="676"/>
    </row>
    <row r="63" spans="1:53" ht="49.5" customHeight="1">
      <c r="A63" s="664" t="s">
        <v>176</v>
      </c>
      <c r="B63" s="665"/>
      <c r="C63" s="665"/>
      <c r="D63" s="665"/>
      <c r="E63" s="665"/>
      <c r="F63" s="665"/>
      <c r="G63" s="665"/>
      <c r="H63" s="665"/>
      <c r="I63" s="665"/>
      <c r="J63" s="665"/>
      <c r="K63" s="665"/>
      <c r="L63" s="665"/>
      <c r="M63" s="665"/>
      <c r="N63" s="665"/>
      <c r="O63" s="665"/>
      <c r="P63" s="665"/>
      <c r="Q63" s="665"/>
      <c r="R63" s="665"/>
      <c r="S63" s="665"/>
      <c r="T63" s="665"/>
      <c r="U63" s="665"/>
      <c r="V63" s="665"/>
      <c r="W63" s="665"/>
      <c r="X63" s="665"/>
      <c r="Y63" s="665"/>
      <c r="Z63" s="665"/>
      <c r="AA63" s="665"/>
      <c r="AB63" s="665"/>
      <c r="AC63" s="665"/>
      <c r="AD63" s="665"/>
      <c r="AE63" s="665"/>
      <c r="AF63" s="665"/>
      <c r="AG63" s="665"/>
      <c r="AH63" s="665"/>
      <c r="AI63" s="665"/>
      <c r="AJ63" s="665"/>
      <c r="AK63" s="665"/>
      <c r="AL63" s="665"/>
      <c r="AM63" s="665"/>
      <c r="AN63" s="665"/>
      <c r="AO63" s="665"/>
      <c r="AP63" s="665"/>
      <c r="AQ63" s="666"/>
    </row>
    <row r="64" spans="1:53" ht="20.25" customHeight="1">
      <c r="A64" s="734" t="s">
        <v>177</v>
      </c>
      <c r="B64" s="803" t="s">
        <v>184</v>
      </c>
      <c r="C64" s="790" t="s">
        <v>178</v>
      </c>
      <c r="D64" s="829" t="s">
        <v>11</v>
      </c>
      <c r="E64" s="507"/>
      <c r="F64" s="507"/>
      <c r="G64" s="507"/>
      <c r="H64" s="507"/>
      <c r="I64" s="507"/>
      <c r="J64" s="507"/>
      <c r="K64" s="507"/>
      <c r="L64" s="507"/>
      <c r="M64" s="507"/>
      <c r="N64" s="507"/>
      <c r="O64" s="507"/>
      <c r="P64" s="507"/>
      <c r="Q64" s="507"/>
      <c r="R64" s="507"/>
      <c r="S64" s="507"/>
      <c r="T64" s="507"/>
      <c r="U64" s="507"/>
      <c r="V64" s="507"/>
      <c r="W64" s="507"/>
      <c r="X64" s="507"/>
      <c r="Y64" s="507"/>
      <c r="Z64" s="507"/>
      <c r="AA64" s="507"/>
      <c r="AB64" s="507"/>
      <c r="AC64" s="507"/>
      <c r="AD64" s="508"/>
      <c r="AE64" s="508"/>
      <c r="AF64" s="507"/>
      <c r="AG64" s="508"/>
      <c r="AH64" s="508"/>
      <c r="AI64" s="507"/>
      <c r="AJ64" s="508"/>
      <c r="AK64" s="508"/>
      <c r="AL64" s="507"/>
      <c r="AM64" s="508"/>
      <c r="AN64" s="508"/>
      <c r="AO64" s="507"/>
      <c r="AP64" s="832" t="s">
        <v>229</v>
      </c>
      <c r="AQ64" s="794"/>
      <c r="AR64" s="824"/>
      <c r="AS64" s="825"/>
      <c r="AT64" s="825"/>
      <c r="AU64" s="825"/>
      <c r="AV64" s="825"/>
      <c r="AW64" s="825"/>
      <c r="AX64" s="825"/>
      <c r="AY64" s="825"/>
      <c r="AZ64" s="825"/>
      <c r="BA64" s="825"/>
    </row>
    <row r="65" spans="1:53" ht="19.5" customHeight="1">
      <c r="A65" s="735"/>
      <c r="B65" s="804"/>
      <c r="C65" s="790"/>
      <c r="D65" s="830"/>
      <c r="E65" s="507"/>
      <c r="F65" s="507"/>
      <c r="G65" s="507"/>
      <c r="H65" s="507"/>
      <c r="I65" s="507"/>
      <c r="J65" s="507"/>
      <c r="K65" s="507"/>
      <c r="L65" s="507"/>
      <c r="M65" s="507"/>
      <c r="N65" s="507"/>
      <c r="O65" s="507"/>
      <c r="P65" s="507"/>
      <c r="Q65" s="507"/>
      <c r="R65" s="507"/>
      <c r="S65" s="507"/>
      <c r="T65" s="507"/>
      <c r="U65" s="507"/>
      <c r="V65" s="507"/>
      <c r="W65" s="507"/>
      <c r="X65" s="507"/>
      <c r="Y65" s="507"/>
      <c r="Z65" s="507"/>
      <c r="AA65" s="507"/>
      <c r="AB65" s="507"/>
      <c r="AC65" s="507"/>
      <c r="AD65" s="508"/>
      <c r="AE65" s="508"/>
      <c r="AF65" s="507"/>
      <c r="AG65" s="508"/>
      <c r="AH65" s="508"/>
      <c r="AI65" s="507"/>
      <c r="AJ65" s="508"/>
      <c r="AK65" s="508"/>
      <c r="AL65" s="507"/>
      <c r="AM65" s="508"/>
      <c r="AN65" s="508"/>
      <c r="AO65" s="507"/>
      <c r="AP65" s="833"/>
      <c r="AQ65" s="795"/>
      <c r="AR65" s="824"/>
      <c r="AS65" s="825"/>
      <c r="AT65" s="825"/>
      <c r="AU65" s="825"/>
      <c r="AV65" s="825"/>
      <c r="AW65" s="825"/>
      <c r="AX65" s="825"/>
      <c r="AY65" s="825"/>
      <c r="AZ65" s="825"/>
      <c r="BA65" s="825"/>
    </row>
    <row r="66" spans="1:53" ht="0.75" customHeight="1">
      <c r="A66" s="735"/>
      <c r="B66" s="805"/>
      <c r="C66" s="791"/>
      <c r="D66" s="830"/>
      <c r="E66" s="507">
        <v>0.8</v>
      </c>
      <c r="F66" s="507">
        <v>0.8</v>
      </c>
      <c r="G66" s="507">
        <v>0.8</v>
      </c>
      <c r="H66" s="507">
        <v>0.8</v>
      </c>
      <c r="I66" s="507">
        <v>0.8</v>
      </c>
      <c r="J66" s="507">
        <v>0.8</v>
      </c>
      <c r="K66" s="507">
        <v>0.8</v>
      </c>
      <c r="L66" s="507">
        <v>0.8</v>
      </c>
      <c r="M66" s="507">
        <v>0.8</v>
      </c>
      <c r="N66" s="507">
        <v>0.8</v>
      </c>
      <c r="O66" s="507">
        <v>0.8</v>
      </c>
      <c r="P66" s="507">
        <v>0.8</v>
      </c>
      <c r="Q66" s="507">
        <v>0.8</v>
      </c>
      <c r="R66" s="507">
        <v>0.8</v>
      </c>
      <c r="S66" s="507">
        <v>0.8</v>
      </c>
      <c r="T66" s="507">
        <v>0.8</v>
      </c>
      <c r="U66" s="507">
        <v>0.8</v>
      </c>
      <c r="V66" s="507">
        <v>0.8</v>
      </c>
      <c r="W66" s="507">
        <v>0.8</v>
      </c>
      <c r="X66" s="507">
        <v>0.8</v>
      </c>
      <c r="Y66" s="507">
        <v>0.8</v>
      </c>
      <c r="Z66" s="507">
        <v>0.8</v>
      </c>
      <c r="AA66" s="507">
        <v>0.8</v>
      </c>
      <c r="AB66" s="507">
        <v>0.8</v>
      </c>
      <c r="AC66" s="507">
        <v>0.8</v>
      </c>
      <c r="AD66" s="508">
        <v>0.8</v>
      </c>
      <c r="AE66" s="508">
        <v>0.8</v>
      </c>
      <c r="AF66" s="507">
        <v>0.8</v>
      </c>
      <c r="AG66" s="508">
        <v>0.8</v>
      </c>
      <c r="AH66" s="508">
        <v>0.8</v>
      </c>
      <c r="AI66" s="507">
        <v>0.8</v>
      </c>
      <c r="AJ66" s="508">
        <v>0.8</v>
      </c>
      <c r="AK66" s="508">
        <v>0.8</v>
      </c>
      <c r="AL66" s="507">
        <v>0.8</v>
      </c>
      <c r="AM66" s="508">
        <v>0.8</v>
      </c>
      <c r="AN66" s="508">
        <v>0.8</v>
      </c>
      <c r="AO66" s="507">
        <v>0.8</v>
      </c>
      <c r="AP66" s="833"/>
      <c r="AQ66" s="795"/>
      <c r="AR66" s="824"/>
      <c r="AS66" s="825"/>
      <c r="AT66" s="825"/>
      <c r="AU66" s="825"/>
      <c r="AV66" s="825"/>
      <c r="AW66" s="825"/>
      <c r="AX66" s="825"/>
      <c r="AY66" s="825"/>
      <c r="AZ66" s="825"/>
      <c r="BA66" s="825"/>
    </row>
    <row r="67" spans="1:53" ht="0.75" customHeight="1">
      <c r="A67" s="735"/>
      <c r="B67" s="805"/>
      <c r="C67" s="791"/>
      <c r="D67" s="830"/>
      <c r="E67" s="507">
        <v>0.6</v>
      </c>
      <c r="F67" s="507">
        <v>0.6</v>
      </c>
      <c r="G67" s="507">
        <v>0.6</v>
      </c>
      <c r="H67" s="507">
        <v>0.6</v>
      </c>
      <c r="I67" s="507">
        <v>0.6</v>
      </c>
      <c r="J67" s="507">
        <v>0.6</v>
      </c>
      <c r="K67" s="507">
        <v>0.6</v>
      </c>
      <c r="L67" s="507">
        <v>0.6</v>
      </c>
      <c r="M67" s="507">
        <v>0.6</v>
      </c>
      <c r="N67" s="507">
        <v>0.6</v>
      </c>
      <c r="O67" s="507">
        <v>0.6</v>
      </c>
      <c r="P67" s="507">
        <v>0.6</v>
      </c>
      <c r="Q67" s="507">
        <v>0.6</v>
      </c>
      <c r="R67" s="507">
        <v>0.6</v>
      </c>
      <c r="S67" s="507">
        <v>0.6</v>
      </c>
      <c r="T67" s="507">
        <v>0.6</v>
      </c>
      <c r="U67" s="507">
        <v>0.6</v>
      </c>
      <c r="V67" s="507">
        <v>0.6</v>
      </c>
      <c r="W67" s="507">
        <v>0.6</v>
      </c>
      <c r="X67" s="507">
        <v>0.6</v>
      </c>
      <c r="Y67" s="507">
        <v>0.6</v>
      </c>
      <c r="Z67" s="507">
        <v>0.6</v>
      </c>
      <c r="AA67" s="507">
        <v>0.6</v>
      </c>
      <c r="AB67" s="507">
        <v>0.6</v>
      </c>
      <c r="AC67" s="507">
        <v>0.6</v>
      </c>
      <c r="AD67" s="508">
        <v>0.6</v>
      </c>
      <c r="AE67" s="508">
        <v>0.6</v>
      </c>
      <c r="AF67" s="507">
        <v>0.6</v>
      </c>
      <c r="AG67" s="508">
        <v>0.6</v>
      </c>
      <c r="AH67" s="508">
        <v>0.6</v>
      </c>
      <c r="AI67" s="507">
        <v>0.6</v>
      </c>
      <c r="AJ67" s="508">
        <v>0.6</v>
      </c>
      <c r="AK67" s="508">
        <v>0.6</v>
      </c>
      <c r="AL67" s="507">
        <v>0.6</v>
      </c>
      <c r="AM67" s="508">
        <v>0.6</v>
      </c>
      <c r="AN67" s="508">
        <v>0.6</v>
      </c>
      <c r="AO67" s="507">
        <v>0.6</v>
      </c>
      <c r="AP67" s="833"/>
      <c r="AQ67" s="795"/>
      <c r="AR67" s="824"/>
      <c r="AS67" s="825"/>
      <c r="AT67" s="825"/>
      <c r="AU67" s="825"/>
      <c r="AV67" s="825"/>
      <c r="AW67" s="825"/>
      <c r="AX67" s="825"/>
      <c r="AY67" s="825"/>
      <c r="AZ67" s="825"/>
      <c r="BA67" s="825"/>
    </row>
    <row r="68" spans="1:53" ht="51.75" customHeight="1">
      <c r="A68" s="736"/>
      <c r="B68" s="806"/>
      <c r="C68" s="791"/>
      <c r="D68" s="831"/>
      <c r="E68" s="467"/>
      <c r="F68" s="467"/>
      <c r="G68" s="467"/>
      <c r="H68" s="467"/>
      <c r="I68" s="467"/>
      <c r="J68" s="467"/>
      <c r="K68" s="467"/>
      <c r="L68" s="467"/>
      <c r="M68" s="467"/>
      <c r="N68" s="467"/>
      <c r="O68" s="467"/>
      <c r="P68" s="467"/>
      <c r="Q68" s="467"/>
      <c r="R68" s="467"/>
      <c r="S68" s="467"/>
      <c r="T68" s="467"/>
      <c r="U68" s="467"/>
      <c r="V68" s="467"/>
      <c r="W68" s="467"/>
      <c r="X68" s="467"/>
      <c r="Y68" s="467"/>
      <c r="Z68" s="467"/>
      <c r="AA68" s="467"/>
      <c r="AB68" s="467"/>
      <c r="AC68" s="467"/>
      <c r="AD68" s="247"/>
      <c r="AE68" s="247"/>
      <c r="AF68" s="467"/>
      <c r="AG68" s="247"/>
      <c r="AH68" s="247"/>
      <c r="AI68" s="467"/>
      <c r="AJ68" s="247"/>
      <c r="AK68" s="247"/>
      <c r="AL68" s="467"/>
      <c r="AM68" s="247"/>
      <c r="AN68" s="247"/>
      <c r="AO68" s="467"/>
      <c r="AP68" s="834"/>
      <c r="AQ68" s="796"/>
      <c r="AR68" s="824"/>
      <c r="AS68" s="825"/>
      <c r="AT68" s="825"/>
      <c r="AU68" s="825"/>
      <c r="AV68" s="825"/>
      <c r="AW68" s="825"/>
      <c r="AX68" s="825"/>
      <c r="AY68" s="825"/>
      <c r="AZ68" s="825"/>
      <c r="BA68" s="825"/>
    </row>
    <row r="69" spans="1:53" ht="49.5" customHeight="1">
      <c r="A69" s="734" t="s">
        <v>179</v>
      </c>
      <c r="B69" s="803" t="s">
        <v>185</v>
      </c>
      <c r="C69" s="790" t="s">
        <v>178</v>
      </c>
      <c r="D69" s="829" t="s">
        <v>11</v>
      </c>
      <c r="E69" s="507"/>
      <c r="F69" s="507"/>
      <c r="G69" s="507"/>
      <c r="H69" s="507"/>
      <c r="I69" s="507"/>
      <c r="J69" s="507"/>
      <c r="K69" s="507"/>
      <c r="L69" s="507"/>
      <c r="M69" s="507"/>
      <c r="N69" s="507"/>
      <c r="O69" s="507"/>
      <c r="P69" s="507"/>
      <c r="Q69" s="507"/>
      <c r="R69" s="507"/>
      <c r="S69" s="507"/>
      <c r="T69" s="507"/>
      <c r="U69" s="507"/>
      <c r="V69" s="507"/>
      <c r="W69" s="507"/>
      <c r="X69" s="507"/>
      <c r="Y69" s="507"/>
      <c r="Z69" s="507"/>
      <c r="AA69" s="507"/>
      <c r="AB69" s="507"/>
      <c r="AC69" s="507"/>
      <c r="AD69" s="508"/>
      <c r="AE69" s="508"/>
      <c r="AF69" s="507"/>
      <c r="AG69" s="508"/>
      <c r="AH69" s="508"/>
      <c r="AI69" s="507"/>
      <c r="AJ69" s="508"/>
      <c r="AK69" s="508"/>
      <c r="AL69" s="507"/>
      <c r="AM69" s="508"/>
      <c r="AN69" s="508"/>
      <c r="AO69" s="507"/>
      <c r="AP69" s="832" t="s">
        <v>229</v>
      </c>
      <c r="AQ69" s="794"/>
      <c r="AR69" s="130"/>
    </row>
    <row r="70" spans="1:53" ht="0.75" customHeight="1">
      <c r="A70" s="735"/>
      <c r="B70" s="805"/>
      <c r="C70" s="791"/>
      <c r="D70" s="830"/>
      <c r="E70" s="507">
        <v>0.8</v>
      </c>
      <c r="F70" s="507">
        <v>0.8</v>
      </c>
      <c r="G70" s="507">
        <v>0.8</v>
      </c>
      <c r="H70" s="507">
        <v>0.8</v>
      </c>
      <c r="I70" s="507">
        <v>0.8</v>
      </c>
      <c r="J70" s="507">
        <v>0.8</v>
      </c>
      <c r="K70" s="507">
        <v>0.8</v>
      </c>
      <c r="L70" s="507">
        <v>0.8</v>
      </c>
      <c r="M70" s="507">
        <v>0.8</v>
      </c>
      <c r="N70" s="507">
        <v>0.8</v>
      </c>
      <c r="O70" s="507">
        <v>0.8</v>
      </c>
      <c r="P70" s="507">
        <v>0.8</v>
      </c>
      <c r="Q70" s="507">
        <v>0.8</v>
      </c>
      <c r="R70" s="507">
        <v>0.8</v>
      </c>
      <c r="S70" s="507">
        <v>0.8</v>
      </c>
      <c r="T70" s="507">
        <v>0.8</v>
      </c>
      <c r="U70" s="507">
        <v>0.8</v>
      </c>
      <c r="V70" s="507">
        <v>0.8</v>
      </c>
      <c r="W70" s="507">
        <v>0.8</v>
      </c>
      <c r="X70" s="507">
        <v>0.8</v>
      </c>
      <c r="Y70" s="507">
        <v>0.8</v>
      </c>
      <c r="Z70" s="507">
        <v>0.8</v>
      </c>
      <c r="AA70" s="507">
        <v>0.8</v>
      </c>
      <c r="AB70" s="507">
        <v>0.8</v>
      </c>
      <c r="AC70" s="507">
        <v>0.8</v>
      </c>
      <c r="AD70" s="508">
        <v>0.8</v>
      </c>
      <c r="AE70" s="508">
        <v>0.8</v>
      </c>
      <c r="AF70" s="507">
        <v>0.8</v>
      </c>
      <c r="AG70" s="508">
        <v>0.8</v>
      </c>
      <c r="AH70" s="508">
        <v>0.8</v>
      </c>
      <c r="AI70" s="507">
        <v>0.8</v>
      </c>
      <c r="AJ70" s="508">
        <v>0.8</v>
      </c>
      <c r="AK70" s="508">
        <v>0.8</v>
      </c>
      <c r="AL70" s="507">
        <v>0.8</v>
      </c>
      <c r="AM70" s="508">
        <v>0.8</v>
      </c>
      <c r="AN70" s="508">
        <v>0.8</v>
      </c>
      <c r="AO70" s="507">
        <v>0.8</v>
      </c>
      <c r="AP70" s="833"/>
      <c r="AQ70" s="795"/>
    </row>
    <row r="71" spans="1:53" ht="0.75" customHeight="1">
      <c r="A71" s="735"/>
      <c r="B71" s="805"/>
      <c r="C71" s="791"/>
      <c r="D71" s="830"/>
      <c r="E71" s="507">
        <v>0.6</v>
      </c>
      <c r="F71" s="507">
        <v>0.6</v>
      </c>
      <c r="G71" s="507">
        <v>0.6</v>
      </c>
      <c r="H71" s="507">
        <v>0.6</v>
      </c>
      <c r="I71" s="507">
        <v>0.6</v>
      </c>
      <c r="J71" s="507">
        <v>0.6</v>
      </c>
      <c r="K71" s="507">
        <v>0.6</v>
      </c>
      <c r="L71" s="507">
        <v>0.6</v>
      </c>
      <c r="M71" s="507">
        <v>0.6</v>
      </c>
      <c r="N71" s="507">
        <v>0.6</v>
      </c>
      <c r="O71" s="507">
        <v>0.6</v>
      </c>
      <c r="P71" s="507">
        <v>0.6</v>
      </c>
      <c r="Q71" s="507">
        <v>0.6</v>
      </c>
      <c r="R71" s="507">
        <v>0.6</v>
      </c>
      <c r="S71" s="507">
        <v>0.6</v>
      </c>
      <c r="T71" s="507">
        <v>0.6</v>
      </c>
      <c r="U71" s="507">
        <v>0.6</v>
      </c>
      <c r="V71" s="507">
        <v>0.6</v>
      </c>
      <c r="W71" s="507">
        <v>0.6</v>
      </c>
      <c r="X71" s="507">
        <v>0.6</v>
      </c>
      <c r="Y71" s="507">
        <v>0.6</v>
      </c>
      <c r="Z71" s="507">
        <v>0.6</v>
      </c>
      <c r="AA71" s="507">
        <v>0.6</v>
      </c>
      <c r="AB71" s="507">
        <v>0.6</v>
      </c>
      <c r="AC71" s="507">
        <v>0.6</v>
      </c>
      <c r="AD71" s="508">
        <v>0.6</v>
      </c>
      <c r="AE71" s="508">
        <v>0.6</v>
      </c>
      <c r="AF71" s="507">
        <v>0.6</v>
      </c>
      <c r="AG71" s="508">
        <v>0.6</v>
      </c>
      <c r="AH71" s="508">
        <v>0.6</v>
      </c>
      <c r="AI71" s="507">
        <v>0.6</v>
      </c>
      <c r="AJ71" s="508">
        <v>0.6</v>
      </c>
      <c r="AK71" s="508">
        <v>0.6</v>
      </c>
      <c r="AL71" s="507">
        <v>0.6</v>
      </c>
      <c r="AM71" s="508">
        <v>0.6</v>
      </c>
      <c r="AN71" s="508">
        <v>0.6</v>
      </c>
      <c r="AO71" s="507">
        <v>0.6</v>
      </c>
      <c r="AP71" s="833"/>
      <c r="AQ71" s="795"/>
    </row>
    <row r="72" spans="1:53" ht="49.5" customHeight="1">
      <c r="A72" s="736"/>
      <c r="B72" s="806"/>
      <c r="C72" s="791"/>
      <c r="D72" s="831"/>
      <c r="E72" s="467"/>
      <c r="F72" s="467"/>
      <c r="G72" s="467"/>
      <c r="H72" s="467"/>
      <c r="I72" s="467"/>
      <c r="J72" s="467"/>
      <c r="K72" s="467"/>
      <c r="L72" s="467"/>
      <c r="M72" s="467"/>
      <c r="N72" s="467"/>
      <c r="O72" s="467"/>
      <c r="P72" s="467"/>
      <c r="Q72" s="467"/>
      <c r="R72" s="467"/>
      <c r="S72" s="467"/>
      <c r="T72" s="467"/>
      <c r="U72" s="467"/>
      <c r="V72" s="467"/>
      <c r="W72" s="467"/>
      <c r="X72" s="467"/>
      <c r="Y72" s="467"/>
      <c r="Z72" s="467"/>
      <c r="AA72" s="467"/>
      <c r="AB72" s="467"/>
      <c r="AC72" s="467"/>
      <c r="AD72" s="247"/>
      <c r="AE72" s="247"/>
      <c r="AF72" s="467"/>
      <c r="AG72" s="247"/>
      <c r="AH72" s="247"/>
      <c r="AI72" s="467"/>
      <c r="AJ72" s="247"/>
      <c r="AK72" s="247"/>
      <c r="AL72" s="467"/>
      <c r="AM72" s="247"/>
      <c r="AN72" s="247"/>
      <c r="AO72" s="467"/>
      <c r="AP72" s="834"/>
      <c r="AQ72" s="796"/>
    </row>
    <row r="73" spans="1:53" s="19" customFormat="1" ht="56.25" customHeight="1">
      <c r="A73" s="664" t="s">
        <v>22</v>
      </c>
      <c r="B73" s="665"/>
      <c r="C73" s="665"/>
      <c r="D73" s="665"/>
      <c r="E73" s="665"/>
      <c r="F73" s="665"/>
      <c r="G73" s="665"/>
      <c r="H73" s="665"/>
      <c r="I73" s="665"/>
      <c r="J73" s="665"/>
      <c r="K73" s="665"/>
      <c r="L73" s="665"/>
      <c r="M73" s="665"/>
      <c r="N73" s="665"/>
      <c r="O73" s="665"/>
      <c r="P73" s="665"/>
      <c r="Q73" s="665"/>
      <c r="R73" s="665"/>
      <c r="S73" s="665"/>
      <c r="T73" s="665"/>
      <c r="U73" s="665"/>
      <c r="V73" s="665"/>
      <c r="W73" s="665"/>
      <c r="X73" s="665"/>
      <c r="Y73" s="665"/>
      <c r="Z73" s="665"/>
      <c r="AA73" s="665"/>
      <c r="AB73" s="665"/>
      <c r="AC73" s="665"/>
      <c r="AD73" s="665"/>
      <c r="AE73" s="665"/>
      <c r="AF73" s="665"/>
      <c r="AG73" s="665"/>
      <c r="AH73" s="665"/>
      <c r="AI73" s="665"/>
      <c r="AJ73" s="665"/>
      <c r="AK73" s="665"/>
      <c r="AL73" s="665"/>
      <c r="AM73" s="665"/>
      <c r="AN73" s="665"/>
      <c r="AO73" s="665"/>
      <c r="AP73" s="665"/>
      <c r="AQ73" s="666"/>
    </row>
    <row r="74" spans="1:53" ht="53.25" customHeight="1">
      <c r="A74" s="652">
        <v>2.5</v>
      </c>
      <c r="B74" s="792" t="s">
        <v>180</v>
      </c>
      <c r="C74" s="662" t="s">
        <v>34</v>
      </c>
      <c r="D74" s="671" t="s">
        <v>12</v>
      </c>
      <c r="E74" s="36" t="s">
        <v>37</v>
      </c>
      <c r="F74" s="9"/>
      <c r="G74" s="9"/>
      <c r="H74" s="15">
        <v>0.74170000000000003</v>
      </c>
      <c r="I74" s="9"/>
      <c r="J74" s="9"/>
      <c r="K74" s="14">
        <v>0.71</v>
      </c>
      <c r="L74" s="9"/>
      <c r="M74" s="9"/>
      <c r="N74" s="14">
        <v>0.67</v>
      </c>
      <c r="O74" s="9"/>
      <c r="P74" s="9"/>
      <c r="Q74" s="14">
        <v>0.84</v>
      </c>
      <c r="R74" s="256">
        <v>0.81359999999999999</v>
      </c>
      <c r="S74" s="256">
        <v>0.76300000000000001</v>
      </c>
      <c r="T74" s="14">
        <v>0.76529999999999998</v>
      </c>
      <c r="U74" s="256">
        <v>0.76</v>
      </c>
      <c r="V74" s="256">
        <v>0.78</v>
      </c>
      <c r="W74" s="14">
        <v>0.74</v>
      </c>
      <c r="X74" s="256">
        <v>0.74</v>
      </c>
      <c r="Y74" s="256">
        <v>0.72</v>
      </c>
      <c r="Z74" s="14">
        <v>0.76</v>
      </c>
      <c r="AA74" s="256">
        <v>0.9</v>
      </c>
      <c r="AB74" s="256" t="s">
        <v>138</v>
      </c>
      <c r="AC74" s="14" t="s">
        <v>138</v>
      </c>
      <c r="AD74" s="377" t="s">
        <v>135</v>
      </c>
      <c r="AE74" s="377" t="s">
        <v>135</v>
      </c>
      <c r="AF74" s="377"/>
      <c r="AG74" s="377"/>
      <c r="AH74" s="377"/>
      <c r="AI74" s="377"/>
      <c r="AJ74" s="377"/>
      <c r="AK74" s="377"/>
      <c r="AL74" s="377"/>
      <c r="AM74" s="377"/>
      <c r="AN74" s="377"/>
      <c r="AO74" s="377"/>
      <c r="AP74" s="816" t="s">
        <v>294</v>
      </c>
      <c r="AQ74" s="723"/>
    </row>
    <row r="75" spans="1:53" ht="1.5" customHeight="1">
      <c r="A75" s="652"/>
      <c r="B75" s="792"/>
      <c r="C75" s="662"/>
      <c r="D75" s="671"/>
      <c r="E75" s="36" t="s">
        <v>38</v>
      </c>
      <c r="F75" s="14">
        <v>0.8</v>
      </c>
      <c r="G75" s="14">
        <v>0.8</v>
      </c>
      <c r="H75" s="14">
        <v>0.8</v>
      </c>
      <c r="I75" s="14">
        <v>0.8</v>
      </c>
      <c r="J75" s="14">
        <v>0.8</v>
      </c>
      <c r="K75" s="14">
        <v>0.8</v>
      </c>
      <c r="L75" s="14">
        <v>0.8</v>
      </c>
      <c r="M75" s="14">
        <v>0.8</v>
      </c>
      <c r="N75" s="14">
        <v>0.8</v>
      </c>
      <c r="O75" s="14">
        <v>0.8</v>
      </c>
      <c r="P75" s="14">
        <v>0.8</v>
      </c>
      <c r="Q75" s="14">
        <v>0.8</v>
      </c>
      <c r="R75" s="14">
        <v>0.8</v>
      </c>
      <c r="S75" s="14">
        <v>0.8</v>
      </c>
      <c r="T75" s="14">
        <v>0.8</v>
      </c>
      <c r="U75" s="14">
        <v>0.8</v>
      </c>
      <c r="V75" s="14">
        <v>0.8</v>
      </c>
      <c r="W75" s="14">
        <v>0.8</v>
      </c>
      <c r="X75" s="14"/>
      <c r="Y75" s="14">
        <v>0.8</v>
      </c>
      <c r="Z75" s="14">
        <v>0.8</v>
      </c>
      <c r="AA75" s="14">
        <v>0.8</v>
      </c>
      <c r="AB75" s="14">
        <v>0.8</v>
      </c>
      <c r="AC75" s="14">
        <v>0.8</v>
      </c>
      <c r="AD75" s="14">
        <v>0.8</v>
      </c>
      <c r="AE75" s="14">
        <v>0.8</v>
      </c>
      <c r="AF75" s="14">
        <v>0.8</v>
      </c>
      <c r="AG75" s="14">
        <v>0.8</v>
      </c>
      <c r="AH75" s="14">
        <v>0.8</v>
      </c>
      <c r="AI75" s="14">
        <v>0.8</v>
      </c>
      <c r="AJ75" s="14">
        <v>0.8</v>
      </c>
      <c r="AK75" s="14">
        <v>0.8</v>
      </c>
      <c r="AL75" s="14">
        <v>0.8</v>
      </c>
      <c r="AM75" s="14">
        <v>0.8</v>
      </c>
      <c r="AN75" s="14">
        <v>0.8</v>
      </c>
      <c r="AO75" s="14">
        <v>0.8</v>
      </c>
      <c r="AP75" s="816"/>
      <c r="AQ75" s="723"/>
    </row>
    <row r="76" spans="1:53" ht="49.5" customHeight="1">
      <c r="A76" s="653"/>
      <c r="B76" s="793"/>
      <c r="C76" s="663"/>
      <c r="D76" s="741"/>
      <c r="E76" s="219" t="s">
        <v>123</v>
      </c>
      <c r="F76" s="9"/>
      <c r="G76" s="9"/>
      <c r="H76" s="100"/>
      <c r="I76" s="49"/>
      <c r="J76" s="49"/>
      <c r="K76" s="100"/>
      <c r="L76" s="49"/>
      <c r="M76" s="49"/>
      <c r="N76" s="62"/>
      <c r="O76" s="49"/>
      <c r="P76" s="49"/>
      <c r="Q76" s="100"/>
      <c r="R76" s="257"/>
      <c r="S76" s="258"/>
      <c r="T76" s="258"/>
      <c r="U76" s="258"/>
      <c r="V76" s="258"/>
      <c r="W76" s="258"/>
      <c r="X76" s="258"/>
      <c r="Y76" s="62"/>
      <c r="Z76" s="62"/>
      <c r="AA76" s="100"/>
      <c r="AB76" s="282" t="s">
        <v>138</v>
      </c>
      <c r="AC76" s="282" t="s">
        <v>138</v>
      </c>
      <c r="AD76" s="282" t="s">
        <v>135</v>
      </c>
      <c r="AE76" s="282" t="s">
        <v>135</v>
      </c>
      <c r="AF76" s="282"/>
      <c r="AG76" s="282"/>
      <c r="AH76" s="282"/>
      <c r="AI76" s="282"/>
      <c r="AJ76" s="282"/>
      <c r="AK76" s="282"/>
      <c r="AL76" s="282"/>
      <c r="AM76" s="282"/>
      <c r="AN76" s="282"/>
      <c r="AO76" s="282"/>
      <c r="AP76" s="817"/>
      <c r="AQ76" s="629"/>
    </row>
    <row r="77" spans="1:53" ht="53.25" customHeight="1">
      <c r="A77" s="651" t="s">
        <v>200</v>
      </c>
      <c r="B77" s="772" t="s">
        <v>151</v>
      </c>
      <c r="C77" s="661" t="s">
        <v>61</v>
      </c>
      <c r="D77" s="670" t="s">
        <v>12</v>
      </c>
      <c r="E77" s="99" t="s">
        <v>37</v>
      </c>
      <c r="F77" s="9"/>
      <c r="G77" s="9"/>
      <c r="H77" s="9"/>
      <c r="I77" s="31">
        <v>0.3</v>
      </c>
      <c r="J77" s="9"/>
      <c r="K77" s="9"/>
      <c r="L77" s="9"/>
      <c r="M77" s="31">
        <v>0.58330000000000004</v>
      </c>
      <c r="N77" s="9"/>
      <c r="O77" s="9"/>
      <c r="P77" s="9"/>
      <c r="Q77" s="31">
        <v>0.92600000000000005</v>
      </c>
      <c r="R77" s="9"/>
      <c r="S77" s="9"/>
      <c r="T77" s="9"/>
      <c r="U77" s="31">
        <v>0.25688</v>
      </c>
      <c r="V77" s="9"/>
      <c r="W77" s="9"/>
      <c r="X77" s="9"/>
      <c r="Y77" s="31">
        <v>0.2475</v>
      </c>
      <c r="Z77" s="9"/>
      <c r="AA77" s="9"/>
      <c r="AB77" s="9"/>
      <c r="AC77" s="31">
        <v>0.89100000000000001</v>
      </c>
      <c r="AD77" s="147"/>
      <c r="AE77" s="147"/>
      <c r="AF77" s="147"/>
      <c r="AG77" s="31"/>
      <c r="AH77" s="147"/>
      <c r="AI77" s="147"/>
      <c r="AJ77" s="147"/>
      <c r="AK77" s="31"/>
      <c r="AL77" s="147"/>
      <c r="AM77" s="147"/>
      <c r="AN77" s="147"/>
      <c r="AO77" s="31"/>
      <c r="AP77" s="673" t="s">
        <v>268</v>
      </c>
      <c r="AQ77" s="629"/>
    </row>
    <row r="78" spans="1:53" ht="0.75" customHeight="1">
      <c r="A78" s="652"/>
      <c r="B78" s="773"/>
      <c r="C78" s="662"/>
      <c r="D78" s="671"/>
      <c r="E78" s="99" t="s">
        <v>38</v>
      </c>
      <c r="F78" s="9"/>
      <c r="G78" s="9"/>
      <c r="H78" s="149"/>
      <c r="I78" s="183">
        <v>0.3</v>
      </c>
      <c r="J78" s="18"/>
      <c r="K78" s="149"/>
      <c r="L78" s="18"/>
      <c r="M78" s="31">
        <v>0.6</v>
      </c>
      <c r="N78" s="149"/>
      <c r="O78" s="18"/>
      <c r="P78" s="18"/>
      <c r="Q78" s="31">
        <v>1</v>
      </c>
      <c r="R78" s="9"/>
      <c r="S78" s="9"/>
      <c r="T78" s="149"/>
      <c r="U78" s="183">
        <v>0.3</v>
      </c>
      <c r="V78" s="18"/>
      <c r="W78" s="149"/>
      <c r="X78" s="18"/>
      <c r="Y78" s="31">
        <v>0.6</v>
      </c>
      <c r="Z78" s="149"/>
      <c r="AA78" s="18"/>
      <c r="AB78" s="18"/>
      <c r="AC78" s="31">
        <v>1</v>
      </c>
      <c r="AD78" s="147"/>
      <c r="AE78" s="147"/>
      <c r="AF78" s="147"/>
      <c r="AG78" s="31">
        <v>0.3</v>
      </c>
      <c r="AH78" s="147"/>
      <c r="AI78" s="147"/>
      <c r="AJ78" s="147"/>
      <c r="AK78" s="31">
        <v>0.6</v>
      </c>
      <c r="AL78" s="147"/>
      <c r="AM78" s="147"/>
      <c r="AN78" s="147"/>
      <c r="AO78" s="31">
        <v>1</v>
      </c>
      <c r="AP78" s="674"/>
      <c r="AQ78" s="676"/>
    </row>
    <row r="79" spans="1:53" ht="77.25" customHeight="1">
      <c r="A79" s="667"/>
      <c r="B79" s="669"/>
      <c r="C79" s="662"/>
      <c r="D79" s="671"/>
      <c r="E79" s="219" t="s">
        <v>123</v>
      </c>
      <c r="F79" s="9"/>
      <c r="G79" s="9"/>
      <c r="H79" s="91"/>
      <c r="I79" s="161"/>
      <c r="J79" s="9"/>
      <c r="K79" s="9"/>
      <c r="L79" s="91"/>
      <c r="M79" s="161"/>
      <c r="N79" s="9"/>
      <c r="O79" s="9"/>
      <c r="P79" s="91"/>
      <c r="Q79" s="225"/>
      <c r="R79" s="9"/>
      <c r="S79" s="9"/>
      <c r="T79" s="91"/>
      <c r="U79" s="161"/>
      <c r="V79" s="9"/>
      <c r="W79" s="9"/>
      <c r="X79" s="91"/>
      <c r="Y79" s="273"/>
      <c r="Z79" s="9"/>
      <c r="AA79" s="9"/>
      <c r="AB79" s="91"/>
      <c r="AC79" s="273"/>
      <c r="AD79" s="395"/>
      <c r="AE79" s="395"/>
      <c r="AF79" s="395"/>
      <c r="AG79" s="396"/>
      <c r="AH79" s="395"/>
      <c r="AI79" s="395"/>
      <c r="AJ79" s="395"/>
      <c r="AK79" s="396"/>
      <c r="AL79" s="395"/>
      <c r="AM79" s="395"/>
      <c r="AN79" s="395"/>
      <c r="AO79" s="396"/>
      <c r="AP79" s="674"/>
      <c r="AQ79" s="676"/>
    </row>
    <row r="80" spans="1:53" ht="53.25" customHeight="1">
      <c r="A80" s="651" t="s">
        <v>201</v>
      </c>
      <c r="B80" s="668" t="s">
        <v>152</v>
      </c>
      <c r="C80" s="661" t="s">
        <v>29</v>
      </c>
      <c r="D80" s="670" t="s">
        <v>12</v>
      </c>
      <c r="E80" s="99" t="s">
        <v>37</v>
      </c>
      <c r="F80" s="132"/>
      <c r="G80" s="132"/>
      <c r="H80" s="132"/>
      <c r="I80" s="15">
        <v>0.08</v>
      </c>
      <c r="J80" s="132"/>
      <c r="K80" s="132"/>
      <c r="L80" s="132"/>
      <c r="M80" s="15">
        <v>0.36109999999999998</v>
      </c>
      <c r="N80" s="132"/>
      <c r="O80" s="132"/>
      <c r="P80" s="132"/>
      <c r="Q80" s="15">
        <v>0.88</v>
      </c>
      <c r="R80" s="132"/>
      <c r="S80" s="132"/>
      <c r="T80" s="132"/>
      <c r="U80" s="15">
        <v>0.1376</v>
      </c>
      <c r="V80" s="132"/>
      <c r="W80" s="132"/>
      <c r="X80" s="132"/>
      <c r="Y80" s="15">
        <v>0.2079</v>
      </c>
      <c r="Z80" s="132"/>
      <c r="AA80" s="132"/>
      <c r="AB80" s="132"/>
      <c r="AC80" s="15">
        <v>0.80800000000000005</v>
      </c>
      <c r="AD80" s="147"/>
      <c r="AE80" s="147"/>
      <c r="AF80" s="147"/>
      <c r="AG80" s="31"/>
      <c r="AH80" s="147"/>
      <c r="AI80" s="147"/>
      <c r="AJ80" s="147"/>
      <c r="AK80" s="31"/>
      <c r="AL80" s="147"/>
      <c r="AM80" s="147"/>
      <c r="AN80" s="147"/>
      <c r="AO80" s="31"/>
      <c r="AP80" s="673" t="s">
        <v>268</v>
      </c>
      <c r="AQ80" s="629"/>
    </row>
    <row r="81" spans="1:44" ht="0.75" customHeight="1">
      <c r="A81" s="652"/>
      <c r="B81" s="669"/>
      <c r="C81" s="662"/>
      <c r="D81" s="671"/>
      <c r="E81" s="99" t="s">
        <v>38</v>
      </c>
      <c r="F81" s="9"/>
      <c r="G81" s="9"/>
      <c r="H81" s="149"/>
      <c r="I81" s="183">
        <v>0.3</v>
      </c>
      <c r="J81" s="18"/>
      <c r="K81" s="149"/>
      <c r="L81" s="18"/>
      <c r="M81" s="31">
        <v>0.6</v>
      </c>
      <c r="N81" s="149"/>
      <c r="O81" s="18"/>
      <c r="P81" s="18"/>
      <c r="Q81" s="31">
        <v>1</v>
      </c>
      <c r="R81" s="9"/>
      <c r="S81" s="9"/>
      <c r="T81" s="149"/>
      <c r="U81" s="31">
        <v>0.3</v>
      </c>
      <c r="V81" s="18"/>
      <c r="W81" s="149"/>
      <c r="X81" s="18"/>
      <c r="Y81" s="31">
        <v>0.6</v>
      </c>
      <c r="Z81" s="149"/>
      <c r="AA81" s="18"/>
      <c r="AB81" s="18"/>
      <c r="AC81" s="31">
        <v>1</v>
      </c>
      <c r="AD81" s="147"/>
      <c r="AE81" s="147"/>
      <c r="AF81" s="147"/>
      <c r="AG81" s="31">
        <v>0.3</v>
      </c>
      <c r="AH81" s="147"/>
      <c r="AI81" s="147"/>
      <c r="AJ81" s="147"/>
      <c r="AK81" s="31">
        <v>0.6</v>
      </c>
      <c r="AL81" s="147"/>
      <c r="AM81" s="147"/>
      <c r="AN81" s="147"/>
      <c r="AO81" s="31">
        <v>1</v>
      </c>
      <c r="AP81" s="674"/>
      <c r="AQ81" s="676"/>
    </row>
    <row r="82" spans="1:44" ht="49.5" customHeight="1">
      <c r="A82" s="667"/>
      <c r="B82" s="669"/>
      <c r="C82" s="662"/>
      <c r="D82" s="671"/>
      <c r="E82" s="219" t="s">
        <v>123</v>
      </c>
      <c r="F82" s="18"/>
      <c r="G82" s="18"/>
      <c r="H82" s="154"/>
      <c r="I82" s="62"/>
      <c r="J82" s="18"/>
      <c r="K82" s="18"/>
      <c r="L82" s="154"/>
      <c r="M82" s="62"/>
      <c r="N82" s="18"/>
      <c r="O82" s="18"/>
      <c r="P82" s="154"/>
      <c r="Q82" s="226"/>
      <c r="R82" s="18"/>
      <c r="S82" s="18"/>
      <c r="T82" s="154"/>
      <c r="U82" s="62"/>
      <c r="V82" s="18"/>
      <c r="W82" s="18"/>
      <c r="X82" s="154"/>
      <c r="Y82" s="62"/>
      <c r="Z82" s="18"/>
      <c r="AA82" s="18"/>
      <c r="AB82" s="154"/>
      <c r="AC82" s="283"/>
      <c r="AD82" s="395"/>
      <c r="AE82" s="395"/>
      <c r="AF82" s="395"/>
      <c r="AG82" s="396"/>
      <c r="AH82" s="395"/>
      <c r="AI82" s="395"/>
      <c r="AJ82" s="395"/>
      <c r="AK82" s="396"/>
      <c r="AL82" s="395"/>
      <c r="AM82" s="395"/>
      <c r="AN82" s="395"/>
      <c r="AO82" s="396"/>
      <c r="AP82" s="674"/>
      <c r="AQ82" s="676"/>
    </row>
    <row r="83" spans="1:44" ht="53.25" customHeight="1">
      <c r="A83" s="677">
        <v>2.7</v>
      </c>
      <c r="B83" s="677" t="s">
        <v>80</v>
      </c>
      <c r="C83" s="679" t="s">
        <v>79</v>
      </c>
      <c r="D83" s="672" t="s">
        <v>12</v>
      </c>
      <c r="E83" s="47" t="s">
        <v>37</v>
      </c>
      <c r="F83" s="32">
        <v>1</v>
      </c>
      <c r="G83" s="32">
        <v>1</v>
      </c>
      <c r="H83" s="32">
        <v>1</v>
      </c>
      <c r="I83" s="32">
        <v>1</v>
      </c>
      <c r="J83" s="32">
        <v>1</v>
      </c>
      <c r="K83" s="32">
        <v>1</v>
      </c>
      <c r="L83" s="32">
        <v>1</v>
      </c>
      <c r="M83" s="32">
        <v>1</v>
      </c>
      <c r="N83" s="32">
        <v>1</v>
      </c>
      <c r="O83" s="32">
        <v>1</v>
      </c>
      <c r="P83" s="32">
        <v>1</v>
      </c>
      <c r="Q83" s="32">
        <v>1</v>
      </c>
      <c r="R83" s="32">
        <v>1</v>
      </c>
      <c r="S83" s="32">
        <v>1</v>
      </c>
      <c r="T83" s="32">
        <v>1</v>
      </c>
      <c r="U83" s="32">
        <v>1</v>
      </c>
      <c r="V83" s="32">
        <v>1</v>
      </c>
      <c r="W83" s="32">
        <v>1</v>
      </c>
      <c r="X83" s="32">
        <v>1</v>
      </c>
      <c r="Y83" s="32">
        <v>1</v>
      </c>
      <c r="Z83" s="32">
        <v>1</v>
      </c>
      <c r="AA83" s="32">
        <v>1</v>
      </c>
      <c r="AB83" s="32">
        <v>1</v>
      </c>
      <c r="AC83" s="32">
        <v>1</v>
      </c>
      <c r="AD83" s="253"/>
      <c r="AE83" s="253"/>
      <c r="AF83" s="32"/>
      <c r="AG83" s="253"/>
      <c r="AH83" s="253"/>
      <c r="AI83" s="32"/>
      <c r="AJ83" s="253"/>
      <c r="AK83" s="253"/>
      <c r="AL83" s="32"/>
      <c r="AM83" s="253"/>
      <c r="AN83" s="253"/>
      <c r="AO83" s="32"/>
      <c r="AP83" s="675" t="s">
        <v>268</v>
      </c>
      <c r="AQ83" s="629"/>
    </row>
    <row r="84" spans="1:44" ht="0.75" customHeight="1">
      <c r="A84" s="677"/>
      <c r="B84" s="677"/>
      <c r="C84" s="679"/>
      <c r="D84" s="672"/>
      <c r="E84" s="47" t="s">
        <v>38</v>
      </c>
      <c r="F84" s="31">
        <v>1</v>
      </c>
      <c r="G84" s="31">
        <v>1</v>
      </c>
      <c r="H84" s="31">
        <v>1</v>
      </c>
      <c r="I84" s="31">
        <v>1</v>
      </c>
      <c r="J84" s="31">
        <v>1</v>
      </c>
      <c r="K84" s="31">
        <v>1</v>
      </c>
      <c r="L84" s="31">
        <v>1</v>
      </c>
      <c r="M84" s="31">
        <v>1</v>
      </c>
      <c r="N84" s="31">
        <v>1</v>
      </c>
      <c r="O84" s="31">
        <v>1</v>
      </c>
      <c r="P84" s="31">
        <v>1</v>
      </c>
      <c r="Q84" s="31">
        <v>1</v>
      </c>
      <c r="R84" s="31">
        <v>1</v>
      </c>
      <c r="S84" s="31">
        <v>1</v>
      </c>
      <c r="T84" s="31">
        <v>1</v>
      </c>
      <c r="U84" s="31">
        <v>1</v>
      </c>
      <c r="V84" s="31">
        <v>1</v>
      </c>
      <c r="W84" s="31">
        <v>1</v>
      </c>
      <c r="X84" s="31">
        <v>1</v>
      </c>
      <c r="Y84" s="31">
        <v>1</v>
      </c>
      <c r="Z84" s="31">
        <v>1</v>
      </c>
      <c r="AA84" s="31">
        <v>1</v>
      </c>
      <c r="AB84" s="31">
        <v>1</v>
      </c>
      <c r="AC84" s="31">
        <v>1</v>
      </c>
      <c r="AD84" s="31">
        <v>1</v>
      </c>
      <c r="AE84" s="31">
        <v>1</v>
      </c>
      <c r="AF84" s="31">
        <v>1</v>
      </c>
      <c r="AG84" s="31">
        <v>1</v>
      </c>
      <c r="AH84" s="31">
        <v>1</v>
      </c>
      <c r="AI84" s="31">
        <v>1</v>
      </c>
      <c r="AJ84" s="31">
        <v>1</v>
      </c>
      <c r="AK84" s="31">
        <v>1</v>
      </c>
      <c r="AL84" s="31">
        <v>1</v>
      </c>
      <c r="AM84" s="31">
        <v>1</v>
      </c>
      <c r="AN84" s="31">
        <v>1</v>
      </c>
      <c r="AO84" s="31">
        <v>1</v>
      </c>
      <c r="AP84" s="675"/>
      <c r="AQ84" s="629"/>
    </row>
    <row r="85" spans="1:44" ht="49.5" customHeight="1">
      <c r="A85" s="678"/>
      <c r="B85" s="677"/>
      <c r="C85" s="679"/>
      <c r="D85" s="672"/>
      <c r="E85" s="219" t="s">
        <v>123</v>
      </c>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395"/>
      <c r="AE85" s="395"/>
      <c r="AF85" s="396"/>
      <c r="AG85" s="395"/>
      <c r="AH85" s="395"/>
      <c r="AI85" s="396"/>
      <c r="AJ85" s="395"/>
      <c r="AK85" s="395"/>
      <c r="AL85" s="396"/>
      <c r="AM85" s="395"/>
      <c r="AN85" s="395"/>
      <c r="AO85" s="396"/>
      <c r="AP85" s="675"/>
      <c r="AQ85" s="629"/>
      <c r="AR85" s="130"/>
    </row>
    <row r="86" spans="1:44" s="19" customFormat="1" ht="56.25" customHeight="1">
      <c r="A86" s="664" t="s">
        <v>119</v>
      </c>
      <c r="B86" s="665"/>
      <c r="C86" s="665"/>
      <c r="D86" s="665"/>
      <c r="E86" s="665"/>
      <c r="F86" s="665"/>
      <c r="G86" s="665"/>
      <c r="H86" s="665"/>
      <c r="I86" s="665"/>
      <c r="J86" s="665"/>
      <c r="K86" s="665"/>
      <c r="L86" s="665"/>
      <c r="M86" s="665"/>
      <c r="N86" s="665"/>
      <c r="O86" s="665"/>
      <c r="P86" s="665"/>
      <c r="Q86" s="665"/>
      <c r="R86" s="665"/>
      <c r="S86" s="665"/>
      <c r="T86" s="665"/>
      <c r="U86" s="665"/>
      <c r="V86" s="665"/>
      <c r="W86" s="665"/>
      <c r="X86" s="665"/>
      <c r="Y86" s="665"/>
      <c r="Z86" s="665"/>
      <c r="AA86" s="665"/>
      <c r="AB86" s="665"/>
      <c r="AC86" s="665"/>
      <c r="AD86" s="665"/>
      <c r="AE86" s="665"/>
      <c r="AF86" s="665"/>
      <c r="AG86" s="665"/>
      <c r="AH86" s="665"/>
      <c r="AI86" s="665"/>
      <c r="AJ86" s="665"/>
      <c r="AK86" s="665"/>
      <c r="AL86" s="665"/>
      <c r="AM86" s="665"/>
      <c r="AN86" s="665"/>
      <c r="AO86" s="665"/>
      <c r="AP86" s="665"/>
      <c r="AQ86" s="666"/>
    </row>
    <row r="87" spans="1:44" ht="109.5" customHeight="1">
      <c r="A87" s="267">
        <v>3.1</v>
      </c>
      <c r="B87" s="242" t="s">
        <v>205</v>
      </c>
      <c r="C87" s="231" t="s">
        <v>116</v>
      </c>
      <c r="D87" s="254" t="s">
        <v>11</v>
      </c>
      <c r="E87" s="220" t="s">
        <v>53</v>
      </c>
      <c r="F87" s="222"/>
      <c r="G87" s="222"/>
      <c r="H87" s="218"/>
      <c r="I87" s="218"/>
      <c r="J87" s="218"/>
      <c r="K87" s="218"/>
      <c r="L87" s="218"/>
      <c r="M87" s="218"/>
      <c r="N87" s="218"/>
      <c r="O87" s="218"/>
      <c r="P87" s="218"/>
      <c r="Q87" s="218"/>
      <c r="R87" s="253"/>
      <c r="S87" s="264"/>
      <c r="T87" s="264"/>
      <c r="U87" s="264"/>
      <c r="V87" s="264"/>
      <c r="W87" s="264"/>
      <c r="X87" s="264"/>
      <c r="Y87" s="264"/>
      <c r="Z87" s="264"/>
      <c r="AA87" s="264"/>
      <c r="AB87" s="264"/>
      <c r="AC87" s="264"/>
      <c r="AD87" s="264"/>
      <c r="AE87" s="264"/>
      <c r="AF87" s="32"/>
      <c r="AG87" s="32"/>
      <c r="AH87" s="32"/>
      <c r="AI87" s="32"/>
      <c r="AJ87" s="32"/>
      <c r="AK87" s="32"/>
      <c r="AL87" s="32"/>
      <c r="AM87" s="32"/>
      <c r="AN87" s="32"/>
      <c r="AO87" s="32"/>
      <c r="AP87" s="365" t="s">
        <v>273</v>
      </c>
      <c r="AQ87" s="230"/>
    </row>
    <row r="88" spans="1:44" ht="54.75" customHeight="1">
      <c r="A88" s="651">
        <v>3.2</v>
      </c>
      <c r="B88" s="800" t="s">
        <v>128</v>
      </c>
      <c r="C88" s="818" t="s">
        <v>30</v>
      </c>
      <c r="D88" s="821" t="s">
        <v>11</v>
      </c>
      <c r="E88" s="229" t="s">
        <v>127</v>
      </c>
      <c r="F88" s="232"/>
      <c r="G88" s="232"/>
      <c r="H88" s="233">
        <v>1033000</v>
      </c>
      <c r="I88" s="233">
        <v>846000</v>
      </c>
      <c r="J88" s="233">
        <v>560000</v>
      </c>
      <c r="K88" s="233">
        <v>218000</v>
      </c>
      <c r="L88" s="233">
        <v>-11000</v>
      </c>
      <c r="M88" s="233">
        <v>-130000</v>
      </c>
      <c r="N88" s="233">
        <v>-164000</v>
      </c>
      <c r="O88" s="233">
        <v>-187000</v>
      </c>
      <c r="P88" s="243"/>
      <c r="Q88" s="233">
        <v>0</v>
      </c>
      <c r="R88" s="233">
        <v>1071000</v>
      </c>
      <c r="S88" s="233">
        <v>1024000</v>
      </c>
      <c r="T88" s="233">
        <v>932000</v>
      </c>
      <c r="U88" s="233">
        <v>832000</v>
      </c>
      <c r="V88" s="233">
        <v>480000</v>
      </c>
      <c r="W88" s="233">
        <v>170000</v>
      </c>
      <c r="X88" s="233">
        <v>158000</v>
      </c>
      <c r="Y88" s="233">
        <v>-12000</v>
      </c>
      <c r="Z88" s="233">
        <v>266000</v>
      </c>
      <c r="AA88" s="233">
        <v>80000</v>
      </c>
      <c r="AB88" s="233">
        <v>3000</v>
      </c>
      <c r="AC88" s="233">
        <v>3000</v>
      </c>
      <c r="AD88" s="620">
        <v>1250000</v>
      </c>
      <c r="AE88" s="385">
        <v>1050000</v>
      </c>
      <c r="AF88" s="385"/>
      <c r="AG88" s="385"/>
      <c r="AH88" s="385"/>
      <c r="AI88" s="385"/>
      <c r="AJ88" s="385"/>
      <c r="AK88" s="385"/>
      <c r="AL88" s="385"/>
      <c r="AM88" s="385"/>
      <c r="AN88" s="385"/>
      <c r="AO88" s="385"/>
      <c r="AP88" s="813" t="s">
        <v>276</v>
      </c>
      <c r="AQ88" s="810"/>
    </row>
    <row r="89" spans="1:44" ht="0.75" customHeight="1">
      <c r="A89" s="652"/>
      <c r="B89" s="801"/>
      <c r="C89" s="819"/>
      <c r="D89" s="822"/>
      <c r="E89" s="229" t="s">
        <v>125</v>
      </c>
      <c r="F89" s="232"/>
      <c r="G89" s="232"/>
      <c r="H89" s="233">
        <v>1000000</v>
      </c>
      <c r="I89" s="233">
        <v>800000</v>
      </c>
      <c r="J89" s="233">
        <v>500000</v>
      </c>
      <c r="K89" s="233">
        <v>200000</v>
      </c>
      <c r="L89" s="233">
        <v>150000</v>
      </c>
      <c r="M89" s="233">
        <v>0</v>
      </c>
      <c r="N89" s="233">
        <v>0</v>
      </c>
      <c r="O89" s="233">
        <v>0</v>
      </c>
      <c r="P89" s="233">
        <v>0</v>
      </c>
      <c r="Q89" s="233">
        <v>0</v>
      </c>
      <c r="R89" s="259"/>
      <c r="S89" s="259"/>
      <c r="T89" s="233">
        <v>1000000</v>
      </c>
      <c r="U89" s="233">
        <v>800000</v>
      </c>
      <c r="V89" s="233">
        <v>500000</v>
      </c>
      <c r="W89" s="233">
        <v>200000</v>
      </c>
      <c r="X89" s="233">
        <v>100000</v>
      </c>
      <c r="Y89" s="233">
        <v>0</v>
      </c>
      <c r="Z89" s="233">
        <v>0</v>
      </c>
      <c r="AA89" s="233">
        <v>0</v>
      </c>
      <c r="AB89" s="233">
        <v>0</v>
      </c>
      <c r="AC89" s="233">
        <v>0</v>
      </c>
      <c r="AD89" s="386"/>
      <c r="AE89" s="386"/>
      <c r="AF89" s="386">
        <v>1100000</v>
      </c>
      <c r="AG89" s="386">
        <v>900000</v>
      </c>
      <c r="AH89" s="386">
        <v>650000</v>
      </c>
      <c r="AI89" s="386">
        <v>375000</v>
      </c>
      <c r="AJ89" s="386">
        <v>150000</v>
      </c>
      <c r="AK89" s="386">
        <v>0</v>
      </c>
      <c r="AL89" s="386">
        <v>0</v>
      </c>
      <c r="AM89" s="386">
        <v>0</v>
      </c>
      <c r="AN89" s="386">
        <v>0</v>
      </c>
      <c r="AO89" s="386">
        <v>0</v>
      </c>
      <c r="AP89" s="814"/>
      <c r="AQ89" s="811"/>
    </row>
    <row r="90" spans="1:44" ht="0.75" customHeight="1">
      <c r="A90" s="652"/>
      <c r="B90" s="801"/>
      <c r="C90" s="819"/>
      <c r="D90" s="822"/>
      <c r="E90" s="229" t="s">
        <v>124</v>
      </c>
      <c r="F90" s="241">
        <v>0</v>
      </c>
      <c r="G90" s="241">
        <v>0</v>
      </c>
      <c r="H90" s="241">
        <v>0</v>
      </c>
      <c r="I90" s="241">
        <v>0</v>
      </c>
      <c r="J90" s="241">
        <v>0</v>
      </c>
      <c r="K90" s="241">
        <v>0</v>
      </c>
      <c r="L90" s="241">
        <v>0</v>
      </c>
      <c r="M90" s="241">
        <v>0</v>
      </c>
      <c r="N90" s="241">
        <v>0</v>
      </c>
      <c r="O90" s="241">
        <v>0</v>
      </c>
      <c r="P90" s="241">
        <v>0</v>
      </c>
      <c r="Q90" s="241">
        <v>0</v>
      </c>
      <c r="R90" s="241">
        <v>0</v>
      </c>
      <c r="S90" s="241">
        <v>0</v>
      </c>
      <c r="T90" s="241">
        <v>0</v>
      </c>
      <c r="U90" s="241">
        <v>0</v>
      </c>
      <c r="V90" s="241">
        <v>0</v>
      </c>
      <c r="W90" s="241">
        <v>0</v>
      </c>
      <c r="X90" s="241">
        <v>0</v>
      </c>
      <c r="Y90" s="241">
        <v>0</v>
      </c>
      <c r="Z90" s="241">
        <v>0</v>
      </c>
      <c r="AA90" s="241">
        <v>0</v>
      </c>
      <c r="AB90" s="241">
        <v>0</v>
      </c>
      <c r="AC90" s="241">
        <v>0</v>
      </c>
      <c r="AD90" s="241">
        <v>0</v>
      </c>
      <c r="AE90" s="241">
        <v>0</v>
      </c>
      <c r="AF90" s="241">
        <v>0</v>
      </c>
      <c r="AG90" s="241">
        <v>0</v>
      </c>
      <c r="AH90" s="241">
        <v>0</v>
      </c>
      <c r="AI90" s="241">
        <v>0</v>
      </c>
      <c r="AJ90" s="241">
        <v>0</v>
      </c>
      <c r="AK90" s="241">
        <v>0</v>
      </c>
      <c r="AL90" s="241">
        <v>0</v>
      </c>
      <c r="AM90" s="241">
        <v>0</v>
      </c>
      <c r="AN90" s="241">
        <v>0</v>
      </c>
      <c r="AO90" s="241">
        <v>0</v>
      </c>
      <c r="AP90" s="814"/>
      <c r="AQ90" s="811"/>
    </row>
    <row r="91" spans="1:44" ht="54.75" customHeight="1">
      <c r="A91" s="653"/>
      <c r="B91" s="802"/>
      <c r="C91" s="820"/>
      <c r="D91" s="823"/>
      <c r="E91" s="229" t="s">
        <v>123</v>
      </c>
      <c r="F91" s="235"/>
      <c r="G91" s="235"/>
      <c r="H91" s="235"/>
      <c r="I91" s="235"/>
      <c r="J91" s="235"/>
      <c r="K91" s="235"/>
      <c r="L91" s="236"/>
      <c r="M91" s="236"/>
      <c r="N91" s="236"/>
      <c r="O91" s="236"/>
      <c r="P91" s="244"/>
      <c r="Q91" s="235"/>
      <c r="R91" s="235"/>
      <c r="S91" s="235"/>
      <c r="T91" s="235"/>
      <c r="U91" s="235"/>
      <c r="V91" s="235"/>
      <c r="W91" s="235"/>
      <c r="X91" s="257"/>
      <c r="Y91" s="258"/>
      <c r="Z91" s="257"/>
      <c r="AA91" s="257"/>
      <c r="AB91" s="257"/>
      <c r="AC91" s="257"/>
      <c r="AD91" s="222"/>
      <c r="AE91" s="222"/>
      <c r="AF91" s="372"/>
      <c r="AG91" s="372"/>
      <c r="AH91" s="372"/>
      <c r="AI91" s="372"/>
      <c r="AJ91" s="372"/>
      <c r="AK91" s="372"/>
      <c r="AL91" s="372"/>
      <c r="AM91" s="372"/>
      <c r="AN91" s="372"/>
      <c r="AO91" s="372"/>
      <c r="AP91" s="815"/>
      <c r="AQ91" s="812"/>
    </row>
    <row r="92" spans="1:44" ht="30.75" customHeight="1">
      <c r="A92" s="651">
        <v>3.3</v>
      </c>
      <c r="B92" s="800" t="s">
        <v>275</v>
      </c>
      <c r="C92" s="639" t="s">
        <v>25</v>
      </c>
      <c r="D92" s="656" t="s">
        <v>11</v>
      </c>
      <c r="E92" s="234" t="s">
        <v>126</v>
      </c>
      <c r="F92" s="239"/>
      <c r="G92" s="239"/>
      <c r="H92" s="240">
        <f>(H93-H94)/H94</f>
        <v>0.15698587127158556</v>
      </c>
      <c r="I92" s="240">
        <f t="shared" ref="I92:Q92" si="2">(I93-I94)/I94</f>
        <v>0.30654420206659011</v>
      </c>
      <c r="J92" s="240">
        <f t="shared" si="2"/>
        <v>0.29055258467023171</v>
      </c>
      <c r="K92" s="240">
        <f t="shared" si="2"/>
        <v>0.39259796806966618</v>
      </c>
      <c r="L92" s="240">
        <f t="shared" si="2"/>
        <v>0.25903614457831325</v>
      </c>
      <c r="M92" s="240">
        <f t="shared" si="2"/>
        <v>0.1211453744493392</v>
      </c>
      <c r="N92" s="240">
        <f t="shared" si="2"/>
        <v>2.111893293812523E-2</v>
      </c>
      <c r="O92" s="240">
        <f t="shared" si="2"/>
        <v>3.9486356340288922E-2</v>
      </c>
      <c r="P92" s="240"/>
      <c r="Q92" s="240">
        <f t="shared" si="2"/>
        <v>-1.6194331983805668E-2</v>
      </c>
      <c r="R92" s="265"/>
      <c r="S92" s="265"/>
      <c r="T92" s="240">
        <f t="shared" ref="T92:AE92" si="3">(T93-T94)/T94</f>
        <v>-0.19257773319959878</v>
      </c>
      <c r="U92" s="240">
        <f t="shared" si="3"/>
        <v>-0.12105263157894737</v>
      </c>
      <c r="V92" s="240">
        <f t="shared" si="3"/>
        <v>0.15288518738845924</v>
      </c>
      <c r="W92" s="240">
        <f t="shared" si="3"/>
        <v>7.730560578661845E-2</v>
      </c>
      <c r="X92" s="240">
        <f t="shared" si="3"/>
        <v>9.4605160281469897E-2</v>
      </c>
      <c r="Y92" s="240">
        <f t="shared" si="3"/>
        <v>0.10003437607425232</v>
      </c>
      <c r="Z92" s="240">
        <f t="shared" si="3"/>
        <v>2.7761370348493797E-2</v>
      </c>
      <c r="AA92" s="240">
        <f t="shared" si="3"/>
        <v>7.9769736842105268E-2</v>
      </c>
      <c r="AB92" s="240">
        <f t="shared" si="3"/>
        <v>4.1852402179296679E-2</v>
      </c>
      <c r="AC92" s="240">
        <f t="shared" si="3"/>
        <v>9.3333333333333341E-3</v>
      </c>
      <c r="AD92" s="240" t="s">
        <v>135</v>
      </c>
      <c r="AE92" s="240">
        <f t="shared" si="3"/>
        <v>-0.19714285714285715</v>
      </c>
      <c r="AF92" s="240"/>
      <c r="AG92" s="240"/>
      <c r="AH92" s="240"/>
      <c r="AI92" s="240"/>
      <c r="AJ92" s="240"/>
      <c r="AK92" s="240"/>
      <c r="AL92" s="240"/>
      <c r="AM92" s="240"/>
      <c r="AN92" s="240"/>
      <c r="AO92" s="240"/>
      <c r="AP92" s="700" t="s">
        <v>274</v>
      </c>
      <c r="AQ92" s="807"/>
    </row>
    <row r="93" spans="1:44" ht="30.75" customHeight="1">
      <c r="A93" s="652"/>
      <c r="B93" s="801"/>
      <c r="C93" s="654"/>
      <c r="D93" s="657"/>
      <c r="E93" s="234" t="s">
        <v>127</v>
      </c>
      <c r="F93" s="237"/>
      <c r="G93" s="237"/>
      <c r="H93" s="238">
        <v>737000</v>
      </c>
      <c r="I93" s="238">
        <v>1138000</v>
      </c>
      <c r="J93" s="238">
        <v>1448000</v>
      </c>
      <c r="K93" s="238">
        <v>1919000</v>
      </c>
      <c r="L93" s="238">
        <v>2299000</v>
      </c>
      <c r="M93" s="238">
        <v>2545000</v>
      </c>
      <c r="N93" s="238">
        <v>2756000</v>
      </c>
      <c r="O93" s="238">
        <v>3238000</v>
      </c>
      <c r="P93" s="238"/>
      <c r="Q93" s="238">
        <v>3888000</v>
      </c>
      <c r="R93" s="266"/>
      <c r="S93" s="266"/>
      <c r="T93" s="238">
        <v>805000</v>
      </c>
      <c r="U93" s="238">
        <v>1169000</v>
      </c>
      <c r="V93" s="238">
        <v>1938000</v>
      </c>
      <c r="W93" s="238">
        <v>2383000</v>
      </c>
      <c r="X93" s="278">
        <v>2800000</v>
      </c>
      <c r="Y93" s="279">
        <v>3200000</v>
      </c>
      <c r="Z93" s="279">
        <v>3480000</v>
      </c>
      <c r="AA93" s="279">
        <v>3939000</v>
      </c>
      <c r="AB93" s="279">
        <v>4207000</v>
      </c>
      <c r="AC93" s="279">
        <v>4542000</v>
      </c>
      <c r="AD93" s="387" t="s">
        <v>135</v>
      </c>
      <c r="AE93" s="387">
        <v>281000</v>
      </c>
      <c r="AF93" s="387"/>
      <c r="AG93" s="387"/>
      <c r="AH93" s="387"/>
      <c r="AI93" s="387"/>
      <c r="AJ93" s="387"/>
      <c r="AK93" s="387"/>
      <c r="AL93" s="387"/>
      <c r="AM93" s="387"/>
      <c r="AN93" s="387"/>
      <c r="AO93" s="387"/>
      <c r="AP93" s="701"/>
      <c r="AQ93" s="808"/>
    </row>
    <row r="94" spans="1:44" ht="0.75" customHeight="1">
      <c r="A94" s="652"/>
      <c r="B94" s="801"/>
      <c r="C94" s="654"/>
      <c r="D94" s="657"/>
      <c r="E94" s="229" t="s">
        <v>125</v>
      </c>
      <c r="F94" s="237"/>
      <c r="G94" s="237"/>
      <c r="H94" s="238">
        <v>637000</v>
      </c>
      <c r="I94" s="238">
        <v>871000</v>
      </c>
      <c r="J94" s="238">
        <v>1122000</v>
      </c>
      <c r="K94" s="238">
        <v>1378000</v>
      </c>
      <c r="L94" s="238">
        <v>1826000</v>
      </c>
      <c r="M94" s="238">
        <v>2270000</v>
      </c>
      <c r="N94" s="238">
        <v>2699000</v>
      </c>
      <c r="O94" s="238">
        <v>3115000</v>
      </c>
      <c r="P94" s="238">
        <v>3531000</v>
      </c>
      <c r="Q94" s="238">
        <v>3952000</v>
      </c>
      <c r="R94" s="260"/>
      <c r="S94" s="259"/>
      <c r="T94" s="238">
        <v>997000</v>
      </c>
      <c r="U94" s="238">
        <v>1330000</v>
      </c>
      <c r="V94" s="238">
        <v>1681000</v>
      </c>
      <c r="W94" s="238">
        <v>2212000</v>
      </c>
      <c r="X94" s="277">
        <v>2558000</v>
      </c>
      <c r="Y94" s="238">
        <v>2909000</v>
      </c>
      <c r="Z94" s="238">
        <v>3386000</v>
      </c>
      <c r="AA94" s="238">
        <v>3648000</v>
      </c>
      <c r="AB94" s="238">
        <v>4038000</v>
      </c>
      <c r="AC94" s="238">
        <v>4500000</v>
      </c>
      <c r="AD94" s="423"/>
      <c r="AE94" s="423">
        <v>350000</v>
      </c>
      <c r="AF94" s="233">
        <v>527000</v>
      </c>
      <c r="AG94" s="233">
        <v>807000</v>
      </c>
      <c r="AH94" s="233">
        <v>1215000</v>
      </c>
      <c r="AI94" s="233">
        <v>1622000</v>
      </c>
      <c r="AJ94" s="233">
        <v>2035000</v>
      </c>
      <c r="AK94" s="233">
        <v>2450000</v>
      </c>
      <c r="AL94" s="233">
        <v>2895000</v>
      </c>
      <c r="AM94" s="233">
        <v>3330000</v>
      </c>
      <c r="AN94" s="233">
        <v>3770000</v>
      </c>
      <c r="AO94" s="233">
        <v>4206000</v>
      </c>
      <c r="AP94" s="701"/>
      <c r="AQ94" s="808"/>
    </row>
    <row r="95" spans="1:44" ht="0.75" customHeight="1">
      <c r="A95" s="652"/>
      <c r="B95" s="801"/>
      <c r="C95" s="654"/>
      <c r="D95" s="657"/>
      <c r="E95" s="229" t="s">
        <v>124</v>
      </c>
      <c r="F95" s="32">
        <v>0</v>
      </c>
      <c r="G95" s="32">
        <v>0</v>
      </c>
      <c r="H95" s="32">
        <v>0</v>
      </c>
      <c r="I95" s="32">
        <v>0</v>
      </c>
      <c r="J95" s="32">
        <v>0</v>
      </c>
      <c r="K95" s="32">
        <v>0</v>
      </c>
      <c r="L95" s="32">
        <v>0</v>
      </c>
      <c r="M95" s="32">
        <v>0</v>
      </c>
      <c r="N95" s="32">
        <v>0</v>
      </c>
      <c r="O95" s="32">
        <v>0</v>
      </c>
      <c r="P95" s="32">
        <v>0</v>
      </c>
      <c r="Q95" s="32">
        <v>0</v>
      </c>
      <c r="R95" s="261">
        <v>0</v>
      </c>
      <c r="S95" s="32">
        <v>0</v>
      </c>
      <c r="T95" s="32">
        <v>0</v>
      </c>
      <c r="U95" s="32">
        <v>0</v>
      </c>
      <c r="V95" s="32">
        <v>0</v>
      </c>
      <c r="W95" s="32">
        <v>0</v>
      </c>
      <c r="X95" s="32">
        <v>0</v>
      </c>
      <c r="Y95" s="32">
        <v>0</v>
      </c>
      <c r="Z95" s="32">
        <v>0</v>
      </c>
      <c r="AA95" s="32">
        <v>0</v>
      </c>
      <c r="AB95" s="32">
        <v>0</v>
      </c>
      <c r="AC95" s="32">
        <v>0</v>
      </c>
      <c r="AD95" s="32">
        <v>0</v>
      </c>
      <c r="AE95" s="32">
        <v>0</v>
      </c>
      <c r="AF95" s="32">
        <v>0</v>
      </c>
      <c r="AG95" s="32">
        <v>0</v>
      </c>
      <c r="AH95" s="32">
        <v>0</v>
      </c>
      <c r="AI95" s="32">
        <v>0</v>
      </c>
      <c r="AJ95" s="32">
        <v>0</v>
      </c>
      <c r="AK95" s="32">
        <v>0</v>
      </c>
      <c r="AL95" s="32">
        <v>0</v>
      </c>
      <c r="AM95" s="32">
        <v>0</v>
      </c>
      <c r="AN95" s="32">
        <v>0</v>
      </c>
      <c r="AO95" s="32">
        <v>0</v>
      </c>
      <c r="AP95" s="701"/>
      <c r="AQ95" s="808"/>
    </row>
    <row r="96" spans="1:44" ht="49.5" customHeight="1">
      <c r="A96" s="653"/>
      <c r="B96" s="802"/>
      <c r="C96" s="655"/>
      <c r="D96" s="658"/>
      <c r="E96" s="533" t="s">
        <v>123</v>
      </c>
      <c r="F96" s="222"/>
      <c r="G96" s="222"/>
      <c r="H96" s="218"/>
      <c r="I96" s="218"/>
      <c r="J96" s="218"/>
      <c r="K96" s="218"/>
      <c r="L96" s="218"/>
      <c r="M96" s="218"/>
      <c r="N96" s="218"/>
      <c r="O96" s="218"/>
      <c r="P96" s="218"/>
      <c r="Q96" s="218"/>
      <c r="R96" s="9"/>
      <c r="S96" s="9"/>
      <c r="T96" s="218"/>
      <c r="U96" s="218"/>
      <c r="V96" s="218"/>
      <c r="W96" s="218"/>
      <c r="X96" s="218"/>
      <c r="Y96" s="218"/>
      <c r="Z96" s="218"/>
      <c r="AA96" s="218"/>
      <c r="AB96" s="218"/>
      <c r="AC96" s="366"/>
      <c r="AD96" s="223" t="s">
        <v>135</v>
      </c>
      <c r="AE96" s="619"/>
      <c r="AF96" s="223"/>
      <c r="AG96" s="223"/>
      <c r="AH96" s="223"/>
      <c r="AI96" s="223"/>
      <c r="AJ96" s="223"/>
      <c r="AK96" s="223"/>
      <c r="AL96" s="223"/>
      <c r="AM96" s="223"/>
      <c r="AN96" s="223"/>
      <c r="AO96" s="223"/>
      <c r="AP96" s="702"/>
      <c r="AQ96" s="809"/>
    </row>
    <row r="97" spans="1:44" ht="57" customHeight="1">
      <c r="A97" s="65"/>
      <c r="B97" s="659" t="s">
        <v>23</v>
      </c>
      <c r="C97" s="660"/>
      <c r="D97" s="660"/>
      <c r="E97" s="63"/>
      <c r="F97" s="797"/>
      <c r="G97" s="798"/>
      <c r="H97" s="798"/>
      <c r="I97" s="798"/>
      <c r="J97" s="798"/>
      <c r="K97" s="798"/>
      <c r="L97" s="798"/>
      <c r="M97" s="798"/>
      <c r="N97" s="798"/>
      <c r="O97" s="798"/>
      <c r="P97" s="798"/>
      <c r="Q97" s="798"/>
      <c r="R97" s="798"/>
      <c r="S97" s="798"/>
      <c r="T97" s="798"/>
      <c r="U97" s="798"/>
      <c r="V97" s="798"/>
      <c r="W97" s="798"/>
      <c r="X97" s="798"/>
      <c r="Y97" s="798"/>
      <c r="Z97" s="798"/>
      <c r="AA97" s="798"/>
      <c r="AB97" s="798"/>
      <c r="AC97" s="798"/>
      <c r="AD97" s="798"/>
      <c r="AE97" s="798"/>
      <c r="AF97" s="798"/>
      <c r="AG97" s="798"/>
      <c r="AH97" s="798"/>
      <c r="AI97" s="798"/>
      <c r="AJ97" s="798"/>
      <c r="AK97" s="798"/>
      <c r="AL97" s="798"/>
      <c r="AM97" s="798"/>
      <c r="AN97" s="798"/>
      <c r="AO97" s="798"/>
      <c r="AP97" s="798"/>
      <c r="AQ97" s="799"/>
    </row>
    <row r="98" spans="1:44" ht="53.25" customHeight="1">
      <c r="A98" s="651">
        <v>3.4</v>
      </c>
      <c r="B98" s="648" t="s">
        <v>31</v>
      </c>
      <c r="C98" s="661" t="s">
        <v>35</v>
      </c>
      <c r="D98" s="718" t="s">
        <v>11</v>
      </c>
      <c r="E98" s="90" t="s">
        <v>37</v>
      </c>
      <c r="F98" s="9"/>
      <c r="G98" s="9"/>
      <c r="H98" s="186">
        <v>0.98</v>
      </c>
      <c r="I98" s="93"/>
      <c r="J98" s="93"/>
      <c r="K98" s="92">
        <v>0.99</v>
      </c>
      <c r="L98" s="93"/>
      <c r="M98" s="93"/>
      <c r="N98" s="92">
        <v>0.98</v>
      </c>
      <c r="O98" s="93"/>
      <c r="P98" s="93"/>
      <c r="Q98" s="92">
        <v>0.99</v>
      </c>
      <c r="R98" s="9"/>
      <c r="S98" s="9"/>
      <c r="T98" s="186">
        <v>0.98</v>
      </c>
      <c r="U98" s="93"/>
      <c r="V98" s="93"/>
      <c r="W98" s="186">
        <v>0.98</v>
      </c>
      <c r="X98" s="93"/>
      <c r="Y98" s="93"/>
      <c r="Z98" s="186">
        <v>0.98</v>
      </c>
      <c r="AA98" s="93"/>
      <c r="AB98" s="93"/>
      <c r="AC98" s="92">
        <v>0.98</v>
      </c>
      <c r="AD98" s="245"/>
      <c r="AE98" s="245"/>
      <c r="AF98" s="92">
        <v>0.98</v>
      </c>
      <c r="AG98" s="245"/>
      <c r="AH98" s="245"/>
      <c r="AI98" s="92"/>
      <c r="AJ98" s="245"/>
      <c r="AK98" s="245"/>
      <c r="AL98" s="92"/>
      <c r="AM98" s="245"/>
      <c r="AN98" s="245"/>
      <c r="AO98" s="92"/>
      <c r="AP98" s="700" t="s">
        <v>265</v>
      </c>
      <c r="AQ98" s="709"/>
      <c r="AR98" s="130"/>
    </row>
    <row r="99" spans="1:44" ht="0.95" customHeight="1">
      <c r="A99" s="652"/>
      <c r="B99" s="649"/>
      <c r="C99" s="662"/>
      <c r="D99" s="719"/>
      <c r="E99" s="90" t="s">
        <v>54</v>
      </c>
      <c r="F99" s="9"/>
      <c r="G99" s="9"/>
      <c r="H99" s="92">
        <v>0.95</v>
      </c>
      <c r="I99" s="93"/>
      <c r="J99" s="93"/>
      <c r="K99" s="92">
        <v>0.95</v>
      </c>
      <c r="L99" s="93"/>
      <c r="M99" s="93"/>
      <c r="N99" s="92">
        <v>0.95</v>
      </c>
      <c r="O99" s="93"/>
      <c r="P99" s="93"/>
      <c r="Q99" s="92">
        <v>0.95</v>
      </c>
      <c r="R99" s="9"/>
      <c r="S99" s="9"/>
      <c r="T99" s="186">
        <v>0.95</v>
      </c>
      <c r="U99" s="93"/>
      <c r="V99" s="93"/>
      <c r="W99" s="92">
        <v>0.95</v>
      </c>
      <c r="X99" s="93"/>
      <c r="Y99" s="93"/>
      <c r="Z99" s="92">
        <v>0.95</v>
      </c>
      <c r="AA99" s="93"/>
      <c r="AB99" s="93"/>
      <c r="AC99" s="92">
        <v>0.95</v>
      </c>
      <c r="AD99" s="92">
        <v>0.95</v>
      </c>
      <c r="AE99" s="92">
        <v>0.95</v>
      </c>
      <c r="AF99" s="92">
        <v>0.95</v>
      </c>
      <c r="AG99" s="92">
        <v>0.95</v>
      </c>
      <c r="AH99" s="92">
        <v>0.95</v>
      </c>
      <c r="AI99" s="92">
        <v>0.95</v>
      </c>
      <c r="AJ99" s="92">
        <v>0.95</v>
      </c>
      <c r="AK99" s="92">
        <v>0.95</v>
      </c>
      <c r="AL99" s="92">
        <v>0.95</v>
      </c>
      <c r="AM99" s="92">
        <v>0.95</v>
      </c>
      <c r="AN99" s="92">
        <v>0.95</v>
      </c>
      <c r="AO99" s="92">
        <v>0.95</v>
      </c>
      <c r="AP99" s="701"/>
      <c r="AQ99" s="710"/>
    </row>
    <row r="100" spans="1:44" ht="0.95" customHeight="1">
      <c r="A100" s="652"/>
      <c r="B100" s="649"/>
      <c r="C100" s="662"/>
      <c r="D100" s="719"/>
      <c r="E100" s="90" t="s">
        <v>55</v>
      </c>
      <c r="F100" s="9"/>
      <c r="G100" s="9"/>
      <c r="H100" s="92">
        <v>0.92</v>
      </c>
      <c r="I100" s="93"/>
      <c r="J100" s="93"/>
      <c r="K100" s="92">
        <v>0.92</v>
      </c>
      <c r="L100" s="93"/>
      <c r="M100" s="93"/>
      <c r="N100" s="92">
        <v>0.92</v>
      </c>
      <c r="O100" s="93"/>
      <c r="P100" s="93"/>
      <c r="Q100" s="92">
        <v>0.92</v>
      </c>
      <c r="R100" s="9"/>
      <c r="S100" s="9"/>
      <c r="T100" s="186">
        <v>0.92</v>
      </c>
      <c r="U100" s="93"/>
      <c r="V100" s="93"/>
      <c r="W100" s="92">
        <v>0.92</v>
      </c>
      <c r="X100" s="93"/>
      <c r="Y100" s="93"/>
      <c r="Z100" s="92">
        <v>0.92</v>
      </c>
      <c r="AA100" s="93"/>
      <c r="AB100" s="93"/>
      <c r="AC100" s="92">
        <v>0.92</v>
      </c>
      <c r="AD100" s="92">
        <v>0.92</v>
      </c>
      <c r="AE100" s="92">
        <v>0.92</v>
      </c>
      <c r="AF100" s="92">
        <v>0.92</v>
      </c>
      <c r="AG100" s="92">
        <v>0.92</v>
      </c>
      <c r="AH100" s="92">
        <v>0.92</v>
      </c>
      <c r="AI100" s="92">
        <v>0.92</v>
      </c>
      <c r="AJ100" s="92">
        <v>0.92</v>
      </c>
      <c r="AK100" s="92">
        <v>0.92</v>
      </c>
      <c r="AL100" s="92">
        <v>0.92</v>
      </c>
      <c r="AM100" s="92">
        <v>0.92</v>
      </c>
      <c r="AN100" s="92">
        <v>0.92</v>
      </c>
      <c r="AO100" s="92">
        <v>0.92</v>
      </c>
      <c r="AP100" s="701"/>
      <c r="AQ100" s="710"/>
    </row>
    <row r="101" spans="1:44" ht="53.25" customHeight="1">
      <c r="A101" s="653"/>
      <c r="B101" s="650"/>
      <c r="C101" s="663"/>
      <c r="D101" s="720"/>
      <c r="E101" s="90" t="s">
        <v>48</v>
      </c>
      <c r="F101" s="9"/>
      <c r="G101" s="9"/>
      <c r="H101" s="131"/>
      <c r="I101" s="91"/>
      <c r="J101" s="91"/>
      <c r="K101" s="131"/>
      <c r="L101" s="91"/>
      <c r="M101" s="91"/>
      <c r="N101" s="131"/>
      <c r="O101" s="48"/>
      <c r="P101" s="91"/>
      <c r="Q101" s="218"/>
      <c r="R101" s="9"/>
      <c r="S101" s="9"/>
      <c r="T101" s="161"/>
      <c r="U101" s="91"/>
      <c r="V101" s="91"/>
      <c r="W101" s="161"/>
      <c r="X101" s="91"/>
      <c r="Y101" s="91"/>
      <c r="Z101" s="161"/>
      <c r="AA101" s="48"/>
      <c r="AB101" s="91"/>
      <c r="AC101" s="218"/>
      <c r="AD101" s="246"/>
      <c r="AE101" s="246"/>
      <c r="AF101" s="103"/>
      <c r="AG101" s="246"/>
      <c r="AH101" s="246"/>
      <c r="AI101" s="374"/>
      <c r="AJ101" s="246"/>
      <c r="AK101" s="246"/>
      <c r="AL101" s="374"/>
      <c r="AM101" s="246"/>
      <c r="AN101" s="246"/>
      <c r="AO101" s="374"/>
      <c r="AP101" s="702"/>
      <c r="AQ101" s="711"/>
    </row>
    <row r="102" spans="1:44" s="19" customFormat="1" ht="57" customHeight="1">
      <c r="A102" s="664" t="s">
        <v>2</v>
      </c>
      <c r="B102" s="665"/>
      <c r="C102" s="665"/>
      <c r="D102" s="665"/>
      <c r="E102" s="665"/>
      <c r="F102" s="665"/>
      <c r="G102" s="665"/>
      <c r="H102" s="665"/>
      <c r="I102" s="665"/>
      <c r="J102" s="665"/>
      <c r="K102" s="665"/>
      <c r="L102" s="665"/>
      <c r="M102" s="665"/>
      <c r="N102" s="665"/>
      <c r="O102" s="665"/>
      <c r="P102" s="665"/>
      <c r="Q102" s="665"/>
      <c r="R102" s="665"/>
      <c r="S102" s="665"/>
      <c r="T102" s="665"/>
      <c r="U102" s="665"/>
      <c r="V102" s="665"/>
      <c r="W102" s="665"/>
      <c r="X102" s="665"/>
      <c r="Y102" s="665"/>
      <c r="Z102" s="665"/>
      <c r="AA102" s="665"/>
      <c r="AB102" s="665"/>
      <c r="AC102" s="665"/>
      <c r="AD102" s="665"/>
      <c r="AE102" s="665"/>
      <c r="AF102" s="665"/>
      <c r="AG102" s="665"/>
      <c r="AH102" s="665"/>
      <c r="AI102" s="665"/>
      <c r="AJ102" s="665"/>
      <c r="AK102" s="665"/>
      <c r="AL102" s="665"/>
      <c r="AM102" s="665"/>
      <c r="AN102" s="665"/>
      <c r="AO102" s="665"/>
      <c r="AP102" s="665"/>
      <c r="AQ102" s="666"/>
    </row>
    <row r="103" spans="1:44" ht="53.25" customHeight="1">
      <c r="A103" s="518" t="s">
        <v>193</v>
      </c>
      <c r="B103" s="687" t="s">
        <v>137</v>
      </c>
      <c r="C103" s="654" t="s">
        <v>59</v>
      </c>
      <c r="D103" s="716" t="s">
        <v>11</v>
      </c>
      <c r="E103" s="33" t="s">
        <v>37</v>
      </c>
      <c r="F103" s="15">
        <v>-7.0999999999999994E-2</v>
      </c>
      <c r="G103" s="15">
        <v>-2.8000000000000001E-2</v>
      </c>
      <c r="H103" s="15">
        <v>-7.0000000000000001E-3</v>
      </c>
      <c r="I103" s="15">
        <v>3.0000000000000001E-3</v>
      </c>
      <c r="J103" s="111">
        <v>0.02</v>
      </c>
      <c r="K103" s="15">
        <v>1.0999999999999999E-2</v>
      </c>
      <c r="L103" s="15">
        <v>8.9999999999999993E-3</v>
      </c>
      <c r="M103" s="15">
        <v>1.2E-2</v>
      </c>
      <c r="N103" s="15">
        <v>4.0000000000000001E-3</v>
      </c>
      <c r="O103" s="15">
        <v>-3.9E-2</v>
      </c>
      <c r="P103" s="15">
        <v>-5.0000000000000001E-3</v>
      </c>
      <c r="Q103" s="15">
        <v>-0.04</v>
      </c>
      <c r="R103" s="15">
        <v>-0.11899999999999999</v>
      </c>
      <c r="S103" s="15">
        <v>-6.3E-2</v>
      </c>
      <c r="T103" s="15">
        <v>-7.0000000000000007E-2</v>
      </c>
      <c r="U103" s="15">
        <v>-7.5999999999999998E-2</v>
      </c>
      <c r="V103" s="15">
        <v>-9.6000000000000002E-2</v>
      </c>
      <c r="W103" s="15">
        <v>-6.8000000000000005E-2</v>
      </c>
      <c r="X103" s="15">
        <v>-5.3999999999999999E-2</v>
      </c>
      <c r="Y103" s="15">
        <v>-0.04</v>
      </c>
      <c r="Z103" s="15">
        <v>-4.4999999999999998E-2</v>
      </c>
      <c r="AA103" s="15">
        <v>-0.04</v>
      </c>
      <c r="AB103" s="15">
        <v>-4.9000000000000002E-2</v>
      </c>
      <c r="AC103" s="15">
        <v>-5.5E-2</v>
      </c>
      <c r="AD103" s="41">
        <v>-8.5000000000000006E-2</v>
      </c>
      <c r="AE103" s="41">
        <v>4.3999999999999997E-2</v>
      </c>
      <c r="AF103" s="41"/>
      <c r="AG103" s="41"/>
      <c r="AH103" s="41"/>
      <c r="AI103" s="41"/>
      <c r="AJ103" s="41"/>
      <c r="AK103" s="41"/>
      <c r="AL103" s="41"/>
      <c r="AM103" s="41"/>
      <c r="AN103" s="41"/>
      <c r="AO103" s="41"/>
      <c r="AP103" s="703" t="s">
        <v>280</v>
      </c>
      <c r="AQ103" s="723"/>
    </row>
    <row r="104" spans="1:44" ht="1.5" customHeight="1">
      <c r="A104" s="37"/>
      <c r="B104" s="687"/>
      <c r="C104" s="654"/>
      <c r="D104" s="716"/>
      <c r="E104" s="55" t="s">
        <v>40</v>
      </c>
      <c r="F104" s="15">
        <v>0</v>
      </c>
      <c r="G104" s="15">
        <v>0</v>
      </c>
      <c r="H104" s="15">
        <v>0</v>
      </c>
      <c r="I104" s="15">
        <v>0</v>
      </c>
      <c r="J104" s="15">
        <v>0</v>
      </c>
      <c r="K104" s="15">
        <v>0</v>
      </c>
      <c r="L104" s="15">
        <v>0</v>
      </c>
      <c r="M104" s="15">
        <v>0</v>
      </c>
      <c r="N104" s="15">
        <v>0</v>
      </c>
      <c r="O104" s="15">
        <v>0</v>
      </c>
      <c r="P104" s="15">
        <v>0</v>
      </c>
      <c r="Q104" s="15">
        <v>0</v>
      </c>
      <c r="R104" s="15">
        <v>0</v>
      </c>
      <c r="S104" s="15">
        <v>0</v>
      </c>
      <c r="T104" s="15">
        <v>0</v>
      </c>
      <c r="U104" s="15">
        <v>0</v>
      </c>
      <c r="V104" s="15">
        <v>0</v>
      </c>
      <c r="W104" s="15">
        <v>0</v>
      </c>
      <c r="X104" s="15">
        <v>0</v>
      </c>
      <c r="Y104" s="15">
        <v>0</v>
      </c>
      <c r="Z104" s="15">
        <v>0</v>
      </c>
      <c r="AA104" s="15">
        <v>0</v>
      </c>
      <c r="AB104" s="15">
        <v>0</v>
      </c>
      <c r="AC104" s="15">
        <v>0</v>
      </c>
      <c r="AD104" s="15">
        <v>0</v>
      </c>
      <c r="AE104" s="15">
        <v>0</v>
      </c>
      <c r="AF104" s="15">
        <v>0</v>
      </c>
      <c r="AG104" s="15">
        <v>0</v>
      </c>
      <c r="AH104" s="15">
        <v>0</v>
      </c>
      <c r="AI104" s="15">
        <v>0</v>
      </c>
      <c r="AJ104" s="15">
        <v>0</v>
      </c>
      <c r="AK104" s="15">
        <v>0</v>
      </c>
      <c r="AL104" s="15">
        <v>0</v>
      </c>
      <c r="AM104" s="15">
        <v>0</v>
      </c>
      <c r="AN104" s="15">
        <v>0</v>
      </c>
      <c r="AO104" s="15">
        <v>0</v>
      </c>
      <c r="AP104" s="704"/>
      <c r="AQ104" s="723"/>
    </row>
    <row r="105" spans="1:44" ht="53.25" customHeight="1">
      <c r="A105" s="23"/>
      <c r="B105" s="688"/>
      <c r="C105" s="655"/>
      <c r="D105" s="716"/>
      <c r="E105" s="219" t="s">
        <v>123</v>
      </c>
      <c r="F105" s="212"/>
      <c r="G105" s="212"/>
      <c r="H105" s="212"/>
      <c r="I105" s="212"/>
      <c r="J105" s="212"/>
      <c r="K105" s="212"/>
      <c r="L105" s="212"/>
      <c r="M105" s="212"/>
      <c r="N105" s="212"/>
      <c r="O105" s="212"/>
      <c r="P105" s="212"/>
      <c r="Q105" s="216"/>
      <c r="R105" s="224"/>
      <c r="S105" s="218"/>
      <c r="T105" s="218"/>
      <c r="U105" s="218"/>
      <c r="V105" s="218"/>
      <c r="W105" s="218"/>
      <c r="X105" s="218"/>
      <c r="Y105" s="218"/>
      <c r="Z105" s="218"/>
      <c r="AA105" s="218"/>
      <c r="AB105" s="218"/>
      <c r="AC105" s="218"/>
      <c r="AD105" s="218"/>
      <c r="AE105" s="218"/>
      <c r="AF105" s="371"/>
      <c r="AG105" s="371"/>
      <c r="AH105" s="371"/>
      <c r="AI105" s="371"/>
      <c r="AJ105" s="371"/>
      <c r="AK105" s="371"/>
      <c r="AL105" s="371"/>
      <c r="AM105" s="371"/>
      <c r="AN105" s="371"/>
      <c r="AO105" s="371"/>
      <c r="AP105" s="708"/>
      <c r="AQ105" s="629"/>
    </row>
    <row r="106" spans="1:44" ht="53.25" customHeight="1">
      <c r="A106" s="689" t="s">
        <v>194</v>
      </c>
      <c r="B106" s="686" t="s">
        <v>70</v>
      </c>
      <c r="C106" s="639" t="s">
        <v>56</v>
      </c>
      <c r="D106" s="717" t="s">
        <v>11</v>
      </c>
      <c r="E106" s="33" t="s">
        <v>37</v>
      </c>
      <c r="F106" s="15">
        <v>0.122</v>
      </c>
      <c r="G106" s="15">
        <v>9.1999999999999998E-2</v>
      </c>
      <c r="H106" s="15">
        <v>9.7000000000000003E-2</v>
      </c>
      <c r="I106" s="15">
        <v>7.3999999999999996E-2</v>
      </c>
      <c r="J106" s="111">
        <v>0.106</v>
      </c>
      <c r="K106" s="15">
        <v>0.107</v>
      </c>
      <c r="L106" s="15">
        <v>0.104</v>
      </c>
      <c r="M106" s="15">
        <v>0.129</v>
      </c>
      <c r="N106" s="15">
        <v>0.13</v>
      </c>
      <c r="O106" s="15">
        <v>0.125</v>
      </c>
      <c r="P106" s="15">
        <v>0.122</v>
      </c>
      <c r="Q106" s="15">
        <v>0.13200000000000001</v>
      </c>
      <c r="R106" s="15">
        <v>-3.0000000000000001E-3</v>
      </c>
      <c r="S106" s="15">
        <v>1.7000000000000001E-2</v>
      </c>
      <c r="T106" s="15">
        <v>3.0000000000000001E-3</v>
      </c>
      <c r="U106" s="15">
        <v>-1.7000000000000001E-2</v>
      </c>
      <c r="V106" s="15">
        <v>-8.0000000000000002E-3</v>
      </c>
      <c r="W106" s="15">
        <v>1.0999999999999999E-2</v>
      </c>
      <c r="X106" s="15">
        <v>2.5000000000000001E-2</v>
      </c>
      <c r="Y106" s="15">
        <v>2.1000000000000001E-2</v>
      </c>
      <c r="Z106" s="15">
        <v>0.03</v>
      </c>
      <c r="AA106" s="15">
        <v>0.03</v>
      </c>
      <c r="AB106" s="15">
        <v>2.5999999999999999E-2</v>
      </c>
      <c r="AC106" s="15">
        <v>2.8000000000000001E-2</v>
      </c>
      <c r="AD106" s="41">
        <v>4.0000000000000001E-3</v>
      </c>
      <c r="AE106" s="41">
        <v>8.0000000000000002E-3</v>
      </c>
      <c r="AF106" s="41"/>
      <c r="AG106" s="41"/>
      <c r="AH106" s="41"/>
      <c r="AI106" s="41"/>
      <c r="AJ106" s="41"/>
      <c r="AK106" s="41"/>
      <c r="AL106" s="41"/>
      <c r="AM106" s="41"/>
      <c r="AN106" s="41"/>
      <c r="AO106" s="41"/>
      <c r="AP106" s="703" t="s">
        <v>281</v>
      </c>
      <c r="AQ106" s="629"/>
    </row>
    <row r="107" spans="1:44" ht="1.5" customHeight="1">
      <c r="A107" s="690"/>
      <c r="B107" s="687"/>
      <c r="C107" s="654"/>
      <c r="D107" s="716"/>
      <c r="E107" s="55" t="s">
        <v>40</v>
      </c>
      <c r="F107" s="15">
        <v>0</v>
      </c>
      <c r="G107" s="15">
        <v>0</v>
      </c>
      <c r="H107" s="15">
        <v>0</v>
      </c>
      <c r="I107" s="15">
        <v>0</v>
      </c>
      <c r="J107" s="15">
        <v>0</v>
      </c>
      <c r="K107" s="15">
        <v>0</v>
      </c>
      <c r="L107" s="15">
        <v>0</v>
      </c>
      <c r="M107" s="15">
        <v>0</v>
      </c>
      <c r="N107" s="15">
        <v>0</v>
      </c>
      <c r="O107" s="15">
        <v>0</v>
      </c>
      <c r="P107" s="15">
        <v>0</v>
      </c>
      <c r="Q107" s="15">
        <v>0</v>
      </c>
      <c r="R107" s="15">
        <v>0</v>
      </c>
      <c r="S107" s="15">
        <v>0</v>
      </c>
      <c r="T107" s="15">
        <v>0</v>
      </c>
      <c r="U107" s="15">
        <v>0</v>
      </c>
      <c r="V107" s="15">
        <v>0</v>
      </c>
      <c r="W107" s="15">
        <v>0</v>
      </c>
      <c r="X107" s="15">
        <v>0</v>
      </c>
      <c r="Y107" s="15">
        <v>0</v>
      </c>
      <c r="Z107" s="15">
        <v>0</v>
      </c>
      <c r="AA107" s="15">
        <v>0</v>
      </c>
      <c r="AB107" s="15">
        <v>0</v>
      </c>
      <c r="AC107" s="15">
        <v>0</v>
      </c>
      <c r="AD107" s="15">
        <v>0</v>
      </c>
      <c r="AE107" s="15">
        <v>0</v>
      </c>
      <c r="AF107" s="15">
        <v>0</v>
      </c>
      <c r="AG107" s="15">
        <v>0</v>
      </c>
      <c r="AH107" s="15">
        <v>0</v>
      </c>
      <c r="AI107" s="15">
        <v>0</v>
      </c>
      <c r="AJ107" s="15">
        <v>0</v>
      </c>
      <c r="AK107" s="15">
        <v>0</v>
      </c>
      <c r="AL107" s="15">
        <v>0</v>
      </c>
      <c r="AM107" s="15">
        <v>0</v>
      </c>
      <c r="AN107" s="15">
        <v>0</v>
      </c>
      <c r="AO107" s="15">
        <v>0</v>
      </c>
      <c r="AP107" s="704"/>
      <c r="AQ107" s="629"/>
    </row>
    <row r="108" spans="1:44" ht="53.25" customHeight="1">
      <c r="A108" s="691"/>
      <c r="B108" s="688"/>
      <c r="C108" s="655"/>
      <c r="D108" s="716"/>
      <c r="E108" s="219" t="s">
        <v>123</v>
      </c>
      <c r="F108" s="212"/>
      <c r="G108" s="212"/>
      <c r="H108" s="212"/>
      <c r="I108" s="212"/>
      <c r="J108" s="212"/>
      <c r="K108" s="212"/>
      <c r="L108" s="212"/>
      <c r="M108" s="212"/>
      <c r="N108" s="212"/>
      <c r="O108" s="212"/>
      <c r="P108" s="212"/>
      <c r="Q108" s="216"/>
      <c r="R108" s="218"/>
      <c r="S108" s="218"/>
      <c r="T108" s="218"/>
      <c r="U108" s="218"/>
      <c r="V108" s="218"/>
      <c r="W108" s="218"/>
      <c r="X108" s="218"/>
      <c r="Y108" s="218"/>
      <c r="Z108" s="218"/>
      <c r="AA108" s="218"/>
      <c r="AB108" s="218"/>
      <c r="AC108" s="218"/>
      <c r="AD108" s="218"/>
      <c r="AE108" s="218"/>
      <c r="AF108" s="371"/>
      <c r="AG108" s="371"/>
      <c r="AH108" s="371"/>
      <c r="AI108" s="371"/>
      <c r="AJ108" s="371"/>
      <c r="AK108" s="371"/>
      <c r="AL108" s="371"/>
      <c r="AM108" s="371"/>
      <c r="AN108" s="371"/>
      <c r="AO108" s="371"/>
      <c r="AP108" s="708"/>
      <c r="AQ108" s="629"/>
      <c r="AR108" s="130"/>
    </row>
    <row r="109" spans="1:44" ht="53.25" customHeight="1">
      <c r="A109" s="689" t="s">
        <v>195</v>
      </c>
      <c r="B109" s="648" t="s">
        <v>21</v>
      </c>
      <c r="C109" s="661" t="s">
        <v>33</v>
      </c>
      <c r="D109" s="728" t="s">
        <v>11</v>
      </c>
      <c r="E109" s="42" t="s">
        <v>37</v>
      </c>
      <c r="F109" s="213">
        <v>0</v>
      </c>
      <c r="G109" s="213">
        <v>0</v>
      </c>
      <c r="H109" s="213">
        <v>0</v>
      </c>
      <c r="I109" s="213">
        <v>0</v>
      </c>
      <c r="J109" s="213">
        <v>0</v>
      </c>
      <c r="K109" s="213">
        <v>0</v>
      </c>
      <c r="L109" s="213">
        <v>0</v>
      </c>
      <c r="M109" s="213">
        <v>0</v>
      </c>
      <c r="N109" s="213">
        <v>0</v>
      </c>
      <c r="O109" s="213">
        <v>1</v>
      </c>
      <c r="P109" s="213">
        <v>0</v>
      </c>
      <c r="Q109" s="213">
        <v>0</v>
      </c>
      <c r="R109" s="223">
        <v>1</v>
      </c>
      <c r="S109" s="213">
        <v>6</v>
      </c>
      <c r="T109" s="213">
        <v>16</v>
      </c>
      <c r="U109" s="223">
        <v>33</v>
      </c>
      <c r="V109" s="223">
        <v>25</v>
      </c>
      <c r="W109" s="223">
        <v>9</v>
      </c>
      <c r="X109" s="213">
        <v>26</v>
      </c>
      <c r="Y109" s="213">
        <v>11</v>
      </c>
      <c r="Z109" s="213">
        <v>22</v>
      </c>
      <c r="AA109" s="213">
        <v>41</v>
      </c>
      <c r="AB109" s="213">
        <v>68</v>
      </c>
      <c r="AC109" s="213">
        <v>29</v>
      </c>
      <c r="AD109" s="396">
        <v>49</v>
      </c>
      <c r="AE109" s="396">
        <v>62</v>
      </c>
      <c r="AF109" s="396"/>
      <c r="AG109" s="396"/>
      <c r="AH109" s="396"/>
      <c r="AI109" s="582"/>
      <c r="AJ109" s="582"/>
      <c r="AK109" s="582"/>
      <c r="AL109" s="582"/>
      <c r="AM109" s="396"/>
      <c r="AN109" s="396"/>
      <c r="AO109" s="396"/>
      <c r="AP109" s="713" t="s">
        <v>286</v>
      </c>
      <c r="AQ109" s="629"/>
    </row>
    <row r="110" spans="1:44" ht="0.75" customHeight="1">
      <c r="A110" s="690"/>
      <c r="B110" s="649"/>
      <c r="C110" s="662"/>
      <c r="D110" s="729"/>
      <c r="E110" s="56" t="s">
        <v>40</v>
      </c>
      <c r="F110" s="213">
        <v>0</v>
      </c>
      <c r="G110" s="213">
        <v>0</v>
      </c>
      <c r="H110" s="213">
        <v>0</v>
      </c>
      <c r="I110" s="213">
        <v>0</v>
      </c>
      <c r="J110" s="213">
        <v>0</v>
      </c>
      <c r="K110" s="213">
        <v>0</v>
      </c>
      <c r="L110" s="213">
        <v>0</v>
      </c>
      <c r="M110" s="213">
        <v>0</v>
      </c>
      <c r="N110" s="213">
        <v>0</v>
      </c>
      <c r="O110" s="213">
        <v>0</v>
      </c>
      <c r="P110" s="213">
        <v>0</v>
      </c>
      <c r="Q110" s="213">
        <v>0</v>
      </c>
      <c r="R110" s="223">
        <v>0</v>
      </c>
      <c r="S110" s="213">
        <v>0</v>
      </c>
      <c r="T110" s="213">
        <v>0</v>
      </c>
      <c r="U110" s="213">
        <v>0</v>
      </c>
      <c r="V110" s="213">
        <v>0</v>
      </c>
      <c r="W110" s="213">
        <v>0</v>
      </c>
      <c r="X110" s="213">
        <v>0</v>
      </c>
      <c r="Y110" s="213">
        <v>0</v>
      </c>
      <c r="Z110" s="213">
        <v>0</v>
      </c>
      <c r="AA110" s="213">
        <v>0</v>
      </c>
      <c r="AB110" s="213">
        <v>0</v>
      </c>
      <c r="AC110" s="213">
        <v>0</v>
      </c>
      <c r="AD110" s="396">
        <v>0</v>
      </c>
      <c r="AE110" s="396">
        <v>0</v>
      </c>
      <c r="AF110" s="396">
        <v>0</v>
      </c>
      <c r="AG110" s="396">
        <v>0</v>
      </c>
      <c r="AH110" s="396">
        <v>0</v>
      </c>
      <c r="AI110" s="396">
        <v>0</v>
      </c>
      <c r="AJ110" s="396">
        <v>0</v>
      </c>
      <c r="AK110" s="396">
        <v>0</v>
      </c>
      <c r="AL110" s="396">
        <v>0</v>
      </c>
      <c r="AM110" s="396">
        <v>0</v>
      </c>
      <c r="AN110" s="396">
        <v>0</v>
      </c>
      <c r="AO110" s="396">
        <v>0</v>
      </c>
      <c r="AP110" s="714"/>
      <c r="AQ110" s="629"/>
    </row>
    <row r="111" spans="1:44" ht="53.25" customHeight="1">
      <c r="A111" s="722"/>
      <c r="B111" s="712"/>
      <c r="C111" s="641"/>
      <c r="D111" s="730"/>
      <c r="E111" s="219" t="s">
        <v>123</v>
      </c>
      <c r="F111" s="212"/>
      <c r="G111" s="212"/>
      <c r="H111" s="212"/>
      <c r="I111" s="212"/>
      <c r="J111" s="212"/>
      <c r="K111" s="212"/>
      <c r="L111" s="212"/>
      <c r="M111" s="212"/>
      <c r="N111" s="212"/>
      <c r="O111" s="104"/>
      <c r="P111" s="212"/>
      <c r="Q111" s="212"/>
      <c r="R111" s="104"/>
      <c r="S111" s="104"/>
      <c r="T111" s="104"/>
      <c r="U111" s="104"/>
      <c r="V111" s="104"/>
      <c r="W111" s="104"/>
      <c r="X111" s="104"/>
      <c r="Y111" s="104"/>
      <c r="Z111" s="104"/>
      <c r="AA111" s="104"/>
      <c r="AB111" s="104"/>
      <c r="AC111" s="104"/>
      <c r="AD111" s="102"/>
      <c r="AE111" s="102"/>
      <c r="AF111" s="621"/>
      <c r="AG111" s="552"/>
      <c r="AH111" s="552"/>
      <c r="AI111" s="552"/>
      <c r="AJ111" s="552"/>
      <c r="AK111" s="552"/>
      <c r="AL111" s="552"/>
      <c r="AM111" s="552"/>
      <c r="AN111" s="552"/>
      <c r="AO111" s="552"/>
      <c r="AP111" s="715"/>
      <c r="AQ111" s="629"/>
      <c r="AR111" s="130"/>
    </row>
    <row r="112" spans="1:44" ht="55.5" customHeight="1">
      <c r="A112" s="692" t="s">
        <v>196</v>
      </c>
      <c r="B112" s="725" t="s">
        <v>192</v>
      </c>
      <c r="C112" s="726" t="s">
        <v>168</v>
      </c>
      <c r="D112" s="727" t="s">
        <v>11</v>
      </c>
      <c r="E112" s="150" t="s">
        <v>57</v>
      </c>
      <c r="F112" s="15"/>
      <c r="G112" s="15"/>
      <c r="H112" s="15"/>
      <c r="I112" s="15"/>
      <c r="J112" s="15"/>
      <c r="K112" s="15"/>
      <c r="L112" s="15"/>
      <c r="M112" s="15"/>
      <c r="N112" s="15"/>
      <c r="O112" s="111"/>
      <c r="P112" s="15"/>
      <c r="Q112" s="15"/>
      <c r="R112" s="15">
        <v>1</v>
      </c>
      <c r="S112" s="15">
        <v>0.997</v>
      </c>
      <c r="T112" s="15">
        <v>0.99399999999999999</v>
      </c>
      <c r="U112" s="15">
        <v>0.98399999999999999</v>
      </c>
      <c r="V112" s="15">
        <v>0.98199999999999998</v>
      </c>
      <c r="W112" s="15">
        <v>0.99099999999999999</v>
      </c>
      <c r="X112" s="15">
        <v>0.98599999999999999</v>
      </c>
      <c r="Y112" s="15">
        <v>0.98899999999999999</v>
      </c>
      <c r="Z112" s="15">
        <v>0.98399999999999999</v>
      </c>
      <c r="AA112" s="15">
        <v>0.97299999999999998</v>
      </c>
      <c r="AB112" s="15">
        <v>0.96299999999999997</v>
      </c>
      <c r="AC112" s="15">
        <v>0.97299999999999998</v>
      </c>
      <c r="AD112" s="31">
        <v>0.97299999999999998</v>
      </c>
      <c r="AE112" s="31">
        <v>0.97599999999999998</v>
      </c>
      <c r="AF112" s="31">
        <v>0.96699999999999997</v>
      </c>
      <c r="AG112" s="31"/>
      <c r="AH112" s="31"/>
      <c r="AI112" s="583"/>
      <c r="AJ112" s="583"/>
      <c r="AK112" s="583"/>
      <c r="AL112" s="583"/>
      <c r="AM112" s="31"/>
      <c r="AN112" s="31"/>
      <c r="AO112" s="31"/>
      <c r="AP112" s="731" t="s">
        <v>270</v>
      </c>
      <c r="AQ112" s="629"/>
    </row>
    <row r="113" spans="1:44" ht="0.75" customHeight="1">
      <c r="A113" s="692"/>
      <c r="B113" s="725"/>
      <c r="C113" s="726"/>
      <c r="D113" s="727"/>
      <c r="E113" s="15">
        <v>1</v>
      </c>
      <c r="F113" s="15">
        <v>1</v>
      </c>
      <c r="G113" s="15">
        <v>1</v>
      </c>
      <c r="H113" s="15">
        <v>1</v>
      </c>
      <c r="I113" s="15">
        <v>1</v>
      </c>
      <c r="J113" s="15">
        <v>1</v>
      </c>
      <c r="K113" s="15">
        <v>1</v>
      </c>
      <c r="L113" s="15">
        <v>1</v>
      </c>
      <c r="M113" s="15">
        <v>1</v>
      </c>
      <c r="N113" s="15">
        <v>1</v>
      </c>
      <c r="O113" s="15">
        <v>1</v>
      </c>
      <c r="P113" s="15">
        <v>1</v>
      </c>
      <c r="Q113" s="15">
        <v>1</v>
      </c>
      <c r="R113" s="15">
        <v>1</v>
      </c>
      <c r="S113" s="15">
        <v>1</v>
      </c>
      <c r="T113" s="15">
        <v>1</v>
      </c>
      <c r="U113" s="15">
        <v>1</v>
      </c>
      <c r="V113" s="15">
        <v>1</v>
      </c>
      <c r="W113" s="15">
        <v>1</v>
      </c>
      <c r="X113" s="15">
        <v>1</v>
      </c>
      <c r="Y113" s="15">
        <v>1</v>
      </c>
      <c r="Z113" s="15">
        <v>1</v>
      </c>
      <c r="AA113" s="15">
        <v>1</v>
      </c>
      <c r="AB113" s="15">
        <v>1</v>
      </c>
      <c r="AC113" s="15">
        <v>1</v>
      </c>
      <c r="AD113" s="31">
        <v>1</v>
      </c>
      <c r="AE113" s="31">
        <v>1</v>
      </c>
      <c r="AF113" s="31">
        <v>1</v>
      </c>
      <c r="AG113" s="31">
        <v>1</v>
      </c>
      <c r="AH113" s="31">
        <v>1</v>
      </c>
      <c r="AI113" s="31">
        <v>1</v>
      </c>
      <c r="AJ113" s="31">
        <v>1</v>
      </c>
      <c r="AK113" s="31">
        <v>1</v>
      </c>
      <c r="AL113" s="31">
        <v>1</v>
      </c>
      <c r="AM113" s="31">
        <v>1</v>
      </c>
      <c r="AN113" s="31">
        <v>1</v>
      </c>
      <c r="AO113" s="31">
        <v>1</v>
      </c>
      <c r="AP113" s="714"/>
      <c r="AQ113" s="629"/>
    </row>
    <row r="114" spans="1:44" ht="0.75" customHeight="1">
      <c r="A114" s="692"/>
      <c r="B114" s="725"/>
      <c r="C114" s="725"/>
      <c r="D114" s="727"/>
      <c r="E114" s="15">
        <v>0.95</v>
      </c>
      <c r="F114" s="15">
        <v>0.95</v>
      </c>
      <c r="G114" s="15">
        <v>0.95</v>
      </c>
      <c r="H114" s="15">
        <v>0.95</v>
      </c>
      <c r="I114" s="15">
        <v>0.95</v>
      </c>
      <c r="J114" s="15">
        <v>0.95</v>
      </c>
      <c r="K114" s="15">
        <v>0.95</v>
      </c>
      <c r="L114" s="15">
        <v>0.95</v>
      </c>
      <c r="M114" s="15">
        <v>0.95</v>
      </c>
      <c r="N114" s="15">
        <v>0.95</v>
      </c>
      <c r="O114" s="15">
        <v>0.95</v>
      </c>
      <c r="P114" s="15">
        <v>0.95</v>
      </c>
      <c r="Q114" s="15">
        <v>0.95</v>
      </c>
      <c r="R114" s="15">
        <v>0.95</v>
      </c>
      <c r="S114" s="15">
        <v>0.95</v>
      </c>
      <c r="T114" s="15">
        <v>0.95</v>
      </c>
      <c r="U114" s="15">
        <v>0.95</v>
      </c>
      <c r="V114" s="15">
        <v>0.95</v>
      </c>
      <c r="W114" s="15">
        <v>0.95</v>
      </c>
      <c r="X114" s="15">
        <v>0.95</v>
      </c>
      <c r="Y114" s="15">
        <v>0.95</v>
      </c>
      <c r="Z114" s="15">
        <v>0.95</v>
      </c>
      <c r="AA114" s="15">
        <v>0.95</v>
      </c>
      <c r="AB114" s="15">
        <v>0.95</v>
      </c>
      <c r="AC114" s="15">
        <v>0.95</v>
      </c>
      <c r="AD114" s="31">
        <v>0.95</v>
      </c>
      <c r="AE114" s="31">
        <v>0.95</v>
      </c>
      <c r="AF114" s="31">
        <v>0.95</v>
      </c>
      <c r="AG114" s="31">
        <v>0.95</v>
      </c>
      <c r="AH114" s="31">
        <v>0.95</v>
      </c>
      <c r="AI114" s="31">
        <v>0.95</v>
      </c>
      <c r="AJ114" s="31">
        <v>0.95</v>
      </c>
      <c r="AK114" s="31">
        <v>0.95</v>
      </c>
      <c r="AL114" s="31">
        <v>0.95</v>
      </c>
      <c r="AM114" s="31">
        <v>0.95</v>
      </c>
      <c r="AN114" s="31">
        <v>0.95</v>
      </c>
      <c r="AO114" s="31">
        <v>0.95</v>
      </c>
      <c r="AP114" s="714"/>
      <c r="AQ114" s="629"/>
    </row>
    <row r="115" spans="1:44" ht="91.5" customHeight="1">
      <c r="A115" s="693"/>
      <c r="B115" s="725"/>
      <c r="C115" s="725"/>
      <c r="D115" s="727"/>
      <c r="E115" s="151" t="s">
        <v>58</v>
      </c>
      <c r="F115" s="517"/>
      <c r="G115" s="423"/>
      <c r="H115" s="423"/>
      <c r="I115" s="423"/>
      <c r="J115" s="423"/>
      <c r="K115" s="423"/>
      <c r="L115" s="423"/>
      <c r="M115" s="423"/>
      <c r="N115" s="423"/>
      <c r="O115" s="423"/>
      <c r="P115" s="423"/>
      <c r="Q115" s="423"/>
      <c r="R115" s="165"/>
      <c r="S115" s="165"/>
      <c r="T115" s="165"/>
      <c r="U115" s="165"/>
      <c r="V115" s="165"/>
      <c r="W115" s="165"/>
      <c r="X115" s="165"/>
      <c r="Y115" s="165"/>
      <c r="Z115" s="165"/>
      <c r="AA115" s="165"/>
      <c r="AB115" s="165"/>
      <c r="AC115" s="165"/>
      <c r="AD115" s="165"/>
      <c r="AE115" s="165"/>
      <c r="AF115" s="165"/>
      <c r="AG115" s="525"/>
      <c r="AH115" s="525"/>
      <c r="AI115" s="525"/>
      <c r="AJ115" s="525"/>
      <c r="AK115" s="525"/>
      <c r="AL115" s="525"/>
      <c r="AM115" s="525"/>
      <c r="AN115" s="525"/>
      <c r="AO115" s="525"/>
      <c r="AP115" s="715"/>
      <c r="AQ115" s="629"/>
    </row>
    <row r="116" spans="1:44" ht="53.25" customHeight="1">
      <c r="A116" s="689">
        <v>4.3</v>
      </c>
      <c r="B116" s="680" t="s">
        <v>112</v>
      </c>
      <c r="C116" s="683" t="s">
        <v>24</v>
      </c>
      <c r="D116" s="717" t="s">
        <v>11</v>
      </c>
      <c r="E116" s="42" t="s">
        <v>37</v>
      </c>
      <c r="F116" s="17">
        <v>1</v>
      </c>
      <c r="G116" s="17">
        <v>1</v>
      </c>
      <c r="H116" s="17">
        <v>1</v>
      </c>
      <c r="I116" s="17">
        <v>1</v>
      </c>
      <c r="J116" s="17">
        <v>1</v>
      </c>
      <c r="K116" s="17">
        <v>1</v>
      </c>
      <c r="L116" s="17">
        <v>1</v>
      </c>
      <c r="M116" s="17">
        <v>1</v>
      </c>
      <c r="N116" s="17">
        <v>1</v>
      </c>
      <c r="O116" s="17">
        <v>1</v>
      </c>
      <c r="P116" s="17">
        <v>1</v>
      </c>
      <c r="Q116" s="17">
        <v>1</v>
      </c>
      <c r="R116" s="17">
        <v>1</v>
      </c>
      <c r="S116" s="17">
        <v>1</v>
      </c>
      <c r="T116" s="17">
        <v>1</v>
      </c>
      <c r="U116" s="17">
        <v>1</v>
      </c>
      <c r="V116" s="17">
        <v>1</v>
      </c>
      <c r="W116" s="17">
        <v>1</v>
      </c>
      <c r="X116" s="17">
        <v>1</v>
      </c>
      <c r="Y116" s="17">
        <v>1</v>
      </c>
      <c r="Z116" s="17">
        <v>1</v>
      </c>
      <c r="AA116" s="17">
        <v>1</v>
      </c>
      <c r="AB116" s="17">
        <v>1</v>
      </c>
      <c r="AC116" s="14">
        <v>1</v>
      </c>
      <c r="AD116" s="186">
        <v>1</v>
      </c>
      <c r="AE116" s="186"/>
      <c r="AF116" s="186"/>
      <c r="AG116" s="186"/>
      <c r="AH116" s="186"/>
      <c r="AI116" s="186"/>
      <c r="AJ116" s="186"/>
      <c r="AK116" s="186"/>
      <c r="AL116" s="186"/>
      <c r="AM116" s="186"/>
      <c r="AN116" s="186"/>
      <c r="AO116" s="186"/>
      <c r="AP116" s="703" t="s">
        <v>231</v>
      </c>
      <c r="AQ116" s="676"/>
    </row>
    <row r="117" spans="1:44" ht="0.75" customHeight="1">
      <c r="A117" s="690"/>
      <c r="B117" s="681"/>
      <c r="C117" s="684"/>
      <c r="D117" s="716"/>
      <c r="E117" s="56" t="s">
        <v>40</v>
      </c>
      <c r="F117" s="14">
        <v>1</v>
      </c>
      <c r="G117" s="14">
        <v>1</v>
      </c>
      <c r="H117" s="14">
        <v>1</v>
      </c>
      <c r="I117" s="14">
        <v>1</v>
      </c>
      <c r="J117" s="14">
        <v>1</v>
      </c>
      <c r="K117" s="14">
        <v>1</v>
      </c>
      <c r="L117" s="14">
        <v>1</v>
      </c>
      <c r="M117" s="14">
        <v>1</v>
      </c>
      <c r="N117" s="14">
        <v>1</v>
      </c>
      <c r="O117" s="14">
        <v>1</v>
      </c>
      <c r="P117" s="14">
        <v>1</v>
      </c>
      <c r="Q117" s="14">
        <v>1</v>
      </c>
      <c r="R117" s="14">
        <v>1</v>
      </c>
      <c r="S117" s="14">
        <v>1</v>
      </c>
      <c r="T117" s="14">
        <v>1</v>
      </c>
      <c r="U117" s="14">
        <v>1</v>
      </c>
      <c r="V117" s="14">
        <v>1</v>
      </c>
      <c r="W117" s="14">
        <v>1</v>
      </c>
      <c r="X117" s="14">
        <v>1</v>
      </c>
      <c r="Y117" s="14">
        <v>1</v>
      </c>
      <c r="Z117" s="14">
        <v>1</v>
      </c>
      <c r="AA117" s="14">
        <v>1</v>
      </c>
      <c r="AB117" s="14">
        <v>1</v>
      </c>
      <c r="AC117" s="14">
        <v>1</v>
      </c>
      <c r="AD117" s="186">
        <v>1</v>
      </c>
      <c r="AE117" s="186">
        <v>1</v>
      </c>
      <c r="AF117" s="186">
        <v>1</v>
      </c>
      <c r="AG117" s="186">
        <v>1</v>
      </c>
      <c r="AH117" s="186">
        <v>1</v>
      </c>
      <c r="AI117" s="186">
        <v>1</v>
      </c>
      <c r="AJ117" s="186">
        <v>1</v>
      </c>
      <c r="AK117" s="186">
        <v>1</v>
      </c>
      <c r="AL117" s="186">
        <v>1</v>
      </c>
      <c r="AM117" s="186">
        <v>1</v>
      </c>
      <c r="AN117" s="186">
        <v>1</v>
      </c>
      <c r="AO117" s="186">
        <v>1</v>
      </c>
      <c r="AP117" s="704"/>
      <c r="AQ117" s="724"/>
    </row>
    <row r="118" spans="1:44" ht="53.25" customHeight="1">
      <c r="A118" s="691"/>
      <c r="B118" s="682"/>
      <c r="C118" s="685"/>
      <c r="D118" s="721"/>
      <c r="E118" s="219" t="s">
        <v>123</v>
      </c>
      <c r="F118" s="212"/>
      <c r="G118" s="212"/>
      <c r="H118" s="212"/>
      <c r="I118" s="212"/>
      <c r="J118" s="212"/>
      <c r="K118" s="212"/>
      <c r="L118" s="212"/>
      <c r="M118" s="212"/>
      <c r="N118" s="212"/>
      <c r="O118" s="212"/>
      <c r="P118" s="212"/>
      <c r="Q118" s="218"/>
      <c r="R118" s="218"/>
      <c r="S118" s="218"/>
      <c r="T118" s="218"/>
      <c r="U118" s="218"/>
      <c r="V118" s="218"/>
      <c r="W118" s="218"/>
      <c r="X118" s="218"/>
      <c r="Y118" s="218"/>
      <c r="Z118" s="218"/>
      <c r="AA118" s="218"/>
      <c r="AB118" s="218"/>
      <c r="AC118" s="218"/>
      <c r="AD118" s="103"/>
      <c r="AE118" s="374"/>
      <c r="AF118" s="374"/>
      <c r="AG118" s="374"/>
      <c r="AH118" s="374"/>
      <c r="AI118" s="374"/>
      <c r="AJ118" s="374"/>
      <c r="AK118" s="374"/>
      <c r="AL118" s="374"/>
      <c r="AM118" s="374"/>
      <c r="AN118" s="374"/>
      <c r="AO118" s="374"/>
      <c r="AP118" s="704"/>
      <c r="AQ118" s="723"/>
    </row>
    <row r="119" spans="1:44" ht="53.25" customHeight="1">
      <c r="A119" s="651">
        <v>4.4000000000000004</v>
      </c>
      <c r="B119" s="697" t="s">
        <v>134</v>
      </c>
      <c r="C119" s="705" t="s">
        <v>32</v>
      </c>
      <c r="D119" s="694" t="s">
        <v>11</v>
      </c>
      <c r="E119" s="42" t="s">
        <v>37</v>
      </c>
      <c r="F119" s="17">
        <v>1</v>
      </c>
      <c r="G119" s="17">
        <v>1</v>
      </c>
      <c r="H119" s="17">
        <v>1</v>
      </c>
      <c r="I119" s="17">
        <v>1</v>
      </c>
      <c r="J119" s="17">
        <v>1</v>
      </c>
      <c r="K119" s="17">
        <v>1</v>
      </c>
      <c r="L119" s="17">
        <v>1</v>
      </c>
      <c r="M119" s="17">
        <v>1</v>
      </c>
      <c r="N119" s="17">
        <v>1</v>
      </c>
      <c r="O119" s="17">
        <v>1</v>
      </c>
      <c r="P119" s="17">
        <v>1</v>
      </c>
      <c r="Q119" s="17">
        <v>1</v>
      </c>
      <c r="R119" s="17">
        <v>1</v>
      </c>
      <c r="S119" s="17">
        <v>1</v>
      </c>
      <c r="T119" s="17">
        <v>1</v>
      </c>
      <c r="U119" s="17">
        <v>1</v>
      </c>
      <c r="V119" s="17">
        <v>1</v>
      </c>
      <c r="W119" s="17">
        <v>1</v>
      </c>
      <c r="X119" s="17">
        <v>1</v>
      </c>
      <c r="Y119" s="17">
        <v>0.88229999999999997</v>
      </c>
      <c r="Z119" s="17">
        <v>1</v>
      </c>
      <c r="AA119" s="17">
        <v>1</v>
      </c>
      <c r="AB119" s="17">
        <v>1</v>
      </c>
      <c r="AC119" s="17">
        <v>1</v>
      </c>
      <c r="AD119" s="253"/>
      <c r="AE119" s="253"/>
      <c r="AF119" s="32"/>
      <c r="AG119" s="253"/>
      <c r="AH119" s="253"/>
      <c r="AI119" s="32"/>
      <c r="AJ119" s="253"/>
      <c r="AK119" s="253"/>
      <c r="AL119" s="32"/>
      <c r="AM119" s="253"/>
      <c r="AN119" s="253"/>
      <c r="AO119" s="32"/>
      <c r="AP119" s="700" t="s">
        <v>264</v>
      </c>
      <c r="AQ119" s="629"/>
      <c r="AR119" s="130"/>
    </row>
    <row r="120" spans="1:44" ht="0.75" customHeight="1">
      <c r="A120" s="652"/>
      <c r="B120" s="698"/>
      <c r="C120" s="706"/>
      <c r="D120" s="695"/>
      <c r="E120" s="56" t="s">
        <v>40</v>
      </c>
      <c r="F120" s="14">
        <v>1</v>
      </c>
      <c r="G120" s="184">
        <v>1</v>
      </c>
      <c r="H120" s="184">
        <v>1</v>
      </c>
      <c r="I120" s="14">
        <v>1</v>
      </c>
      <c r="J120" s="14">
        <v>1</v>
      </c>
      <c r="K120" s="14">
        <v>1</v>
      </c>
      <c r="L120" s="14">
        <v>1</v>
      </c>
      <c r="M120" s="14">
        <v>1</v>
      </c>
      <c r="N120" s="14">
        <v>1</v>
      </c>
      <c r="O120" s="14">
        <v>1</v>
      </c>
      <c r="P120" s="14">
        <v>1</v>
      </c>
      <c r="Q120" s="14">
        <v>1</v>
      </c>
      <c r="R120" s="14">
        <v>1</v>
      </c>
      <c r="S120" s="14">
        <v>1</v>
      </c>
      <c r="T120" s="14">
        <v>1</v>
      </c>
      <c r="U120" s="14">
        <v>1</v>
      </c>
      <c r="V120" s="14">
        <v>1</v>
      </c>
      <c r="W120" s="14">
        <v>1</v>
      </c>
      <c r="X120" s="14">
        <v>1</v>
      </c>
      <c r="Y120" s="14">
        <v>1</v>
      </c>
      <c r="Z120" s="14">
        <v>1</v>
      </c>
      <c r="AA120" s="14">
        <v>1</v>
      </c>
      <c r="AB120" s="14">
        <v>1</v>
      </c>
      <c r="AC120" s="14">
        <v>1</v>
      </c>
      <c r="AD120" s="14">
        <v>1</v>
      </c>
      <c r="AE120" s="14">
        <v>1</v>
      </c>
      <c r="AF120" s="14">
        <v>1</v>
      </c>
      <c r="AG120" s="14">
        <v>1</v>
      </c>
      <c r="AH120" s="14">
        <v>1</v>
      </c>
      <c r="AI120" s="14">
        <v>1</v>
      </c>
      <c r="AJ120" s="14">
        <v>1</v>
      </c>
      <c r="AK120" s="14">
        <v>1</v>
      </c>
      <c r="AL120" s="14">
        <v>1</v>
      </c>
      <c r="AM120" s="14">
        <v>1</v>
      </c>
      <c r="AN120" s="14">
        <v>1</v>
      </c>
      <c r="AO120" s="14">
        <v>1</v>
      </c>
      <c r="AP120" s="701"/>
      <c r="AQ120" s="629"/>
    </row>
    <row r="121" spans="1:44" ht="0.75" customHeight="1">
      <c r="A121" s="652"/>
      <c r="B121" s="698"/>
      <c r="C121" s="706"/>
      <c r="D121" s="695"/>
      <c r="E121" s="56" t="s">
        <v>41</v>
      </c>
      <c r="F121" s="16">
        <v>0.94899999999999995</v>
      </c>
      <c r="G121" s="185">
        <v>0.94899999999999995</v>
      </c>
      <c r="H121" s="185">
        <v>0.94899999999999995</v>
      </c>
      <c r="I121" s="16">
        <v>0.94899999999999995</v>
      </c>
      <c r="J121" s="16">
        <v>0.94899999999999995</v>
      </c>
      <c r="K121" s="16">
        <v>0.94899999999999995</v>
      </c>
      <c r="L121" s="16">
        <v>0.94899999999999995</v>
      </c>
      <c r="M121" s="16">
        <v>0.94899999999999995</v>
      </c>
      <c r="N121" s="16">
        <v>0.94899999999999995</v>
      </c>
      <c r="O121" s="16">
        <v>0.94899999999999995</v>
      </c>
      <c r="P121" s="16">
        <v>0.94899999999999995</v>
      </c>
      <c r="Q121" s="16">
        <v>0.94899999999999995</v>
      </c>
      <c r="R121" s="16">
        <v>0.94899999999999995</v>
      </c>
      <c r="S121" s="16">
        <v>0.94899999999999995</v>
      </c>
      <c r="T121" s="16">
        <v>0.94899999999999995</v>
      </c>
      <c r="U121" s="16">
        <v>0.94899999999999995</v>
      </c>
      <c r="V121" s="16">
        <v>0.94899999999999995</v>
      </c>
      <c r="W121" s="16">
        <v>0.94899999999999995</v>
      </c>
      <c r="X121" s="16">
        <v>0.94899999999999995</v>
      </c>
      <c r="Y121" s="16">
        <v>0.94899999999999995</v>
      </c>
      <c r="Z121" s="16">
        <v>0.94899999999999995</v>
      </c>
      <c r="AA121" s="16">
        <v>0.94899999999999995</v>
      </c>
      <c r="AB121" s="16">
        <v>0.94899999999999995</v>
      </c>
      <c r="AC121" s="16">
        <v>0.94899999999999995</v>
      </c>
      <c r="AD121" s="16">
        <v>0.94899999999999995</v>
      </c>
      <c r="AE121" s="16">
        <v>0.94899999999999995</v>
      </c>
      <c r="AF121" s="16">
        <v>0.94899999999999995</v>
      </c>
      <c r="AG121" s="16">
        <v>0.94899999999999995</v>
      </c>
      <c r="AH121" s="16">
        <v>0.94899999999999995</v>
      </c>
      <c r="AI121" s="16">
        <v>0.94899999999999995</v>
      </c>
      <c r="AJ121" s="16">
        <v>0.94899999999999995</v>
      </c>
      <c r="AK121" s="16">
        <v>0.94899999999999995</v>
      </c>
      <c r="AL121" s="16">
        <v>0.94899999999999995</v>
      </c>
      <c r="AM121" s="16">
        <v>0.94899999999999995</v>
      </c>
      <c r="AN121" s="16">
        <v>0.94899999999999995</v>
      </c>
      <c r="AO121" s="16">
        <v>0.94899999999999995</v>
      </c>
      <c r="AP121" s="701"/>
      <c r="AQ121" s="629"/>
    </row>
    <row r="122" spans="1:44" ht="53.25" customHeight="1">
      <c r="A122" s="653"/>
      <c r="B122" s="699"/>
      <c r="C122" s="707"/>
      <c r="D122" s="696"/>
      <c r="E122" s="219" t="s">
        <v>123</v>
      </c>
      <c r="F122" s="212"/>
      <c r="G122" s="212"/>
      <c r="H122" s="212"/>
      <c r="I122" s="212"/>
      <c r="J122" s="212"/>
      <c r="K122" s="212"/>
      <c r="L122" s="212"/>
      <c r="M122" s="212"/>
      <c r="N122" s="212"/>
      <c r="O122" s="212"/>
      <c r="P122" s="212"/>
      <c r="Q122" s="218"/>
      <c r="R122" s="218"/>
      <c r="S122" s="218"/>
      <c r="T122" s="218"/>
      <c r="U122" s="218"/>
      <c r="V122" s="218"/>
      <c r="W122" s="218"/>
      <c r="X122" s="218"/>
      <c r="Y122" s="104"/>
      <c r="Z122" s="218"/>
      <c r="AA122" s="218"/>
      <c r="AB122" s="218"/>
      <c r="AC122" s="218"/>
      <c r="AD122" s="247"/>
      <c r="AE122" s="247"/>
      <c r="AF122" s="374"/>
      <c r="AG122" s="247"/>
      <c r="AH122" s="247"/>
      <c r="AI122" s="374"/>
      <c r="AJ122" s="247"/>
      <c r="AK122" s="247"/>
      <c r="AL122" s="374"/>
      <c r="AM122" s="247"/>
      <c r="AN122" s="247"/>
      <c r="AO122" s="374"/>
      <c r="AP122" s="702"/>
      <c r="AQ122" s="629"/>
    </row>
    <row r="123" spans="1:44" ht="15.75">
      <c r="F123" s="4"/>
      <c r="G123" s="4"/>
      <c r="R123" s="4"/>
      <c r="S123" s="4"/>
    </row>
    <row r="124" spans="1:44" ht="15.75">
      <c r="F124" s="4"/>
      <c r="G124" s="4"/>
      <c r="R124" s="4"/>
      <c r="S124" s="4"/>
    </row>
    <row r="125" spans="1:44" ht="15.75">
      <c r="F125" s="4"/>
      <c r="G125" s="4"/>
      <c r="L125" s="51"/>
      <c r="R125" s="4"/>
      <c r="S125" s="4"/>
      <c r="X125" s="51"/>
    </row>
    <row r="126" spans="1:44" ht="15.75">
      <c r="F126" s="4"/>
      <c r="G126" s="4"/>
      <c r="R126" s="4"/>
      <c r="S126" s="4"/>
    </row>
    <row r="127" spans="1:44" ht="15.75">
      <c r="F127" s="4"/>
      <c r="G127" s="4"/>
      <c r="R127" s="4"/>
      <c r="S127" s="4"/>
    </row>
    <row r="128" spans="1:44" ht="15.75">
      <c r="F128" s="4"/>
      <c r="G128" s="4"/>
      <c r="R128" s="4"/>
      <c r="S128" s="4"/>
    </row>
    <row r="129" spans="6:19" ht="15.75">
      <c r="F129" s="4"/>
      <c r="G129" s="4"/>
      <c r="R129" s="4"/>
      <c r="S129" s="4"/>
    </row>
    <row r="130" spans="6:19" ht="15.75">
      <c r="F130" s="4"/>
      <c r="G130" s="4"/>
      <c r="R130" s="4"/>
      <c r="S130" s="4"/>
    </row>
    <row r="131" spans="6:19" ht="15.75">
      <c r="F131" s="4"/>
      <c r="G131" s="4"/>
      <c r="R131" s="4"/>
      <c r="S131" s="4"/>
    </row>
    <row r="132" spans="6:19" ht="15.75">
      <c r="F132" s="4"/>
      <c r="G132" s="4"/>
      <c r="R132" s="4"/>
      <c r="S132" s="4"/>
    </row>
    <row r="133" spans="6:19" ht="15.75">
      <c r="F133" s="4"/>
      <c r="G133" s="4"/>
      <c r="R133" s="4"/>
      <c r="S133" s="4"/>
    </row>
    <row r="134" spans="6:19" ht="15.75">
      <c r="F134" s="4"/>
      <c r="G134" s="4"/>
      <c r="R134" s="4"/>
      <c r="S134" s="4"/>
    </row>
    <row r="135" spans="6:19" ht="15.75">
      <c r="F135" s="4"/>
      <c r="G135" s="4"/>
      <c r="R135" s="4"/>
      <c r="S135" s="4"/>
    </row>
    <row r="136" spans="6:19" ht="15.75">
      <c r="F136" s="4"/>
      <c r="G136" s="4"/>
      <c r="R136" s="4"/>
      <c r="S136" s="4"/>
    </row>
    <row r="137" spans="6:19" ht="15.75">
      <c r="F137" s="4"/>
      <c r="G137" s="4"/>
      <c r="R137" s="4"/>
      <c r="S137" s="4"/>
    </row>
    <row r="138" spans="6:19" ht="15.75">
      <c r="F138" s="4"/>
      <c r="G138" s="4"/>
      <c r="R138" s="4"/>
      <c r="S138" s="4"/>
    </row>
    <row r="139" spans="6:19" ht="15.75">
      <c r="F139" s="4"/>
      <c r="G139" s="4"/>
      <c r="R139" s="4"/>
      <c r="S139" s="4"/>
    </row>
    <row r="140" spans="6:19" ht="15.75">
      <c r="F140" s="4"/>
      <c r="G140" s="4"/>
      <c r="R140" s="4"/>
      <c r="S140" s="4"/>
    </row>
    <row r="141" spans="6:19" ht="15.75">
      <c r="F141" s="4"/>
      <c r="G141" s="4"/>
      <c r="R141" s="4"/>
      <c r="S141" s="4"/>
    </row>
    <row r="142" spans="6:19" ht="15.75">
      <c r="F142" s="4"/>
      <c r="G142" s="4"/>
      <c r="R142" s="4"/>
      <c r="S142" s="4"/>
    </row>
    <row r="143" spans="6:19" ht="15.75">
      <c r="F143" s="4"/>
      <c r="G143" s="4"/>
      <c r="R143" s="4"/>
      <c r="S143" s="4"/>
    </row>
    <row r="144" spans="6:19" ht="15.75">
      <c r="F144" s="4"/>
      <c r="G144" s="4"/>
      <c r="R144" s="4"/>
      <c r="S144" s="4"/>
    </row>
    <row r="145" spans="6:19" ht="15.75">
      <c r="F145" s="4"/>
      <c r="G145" s="4"/>
      <c r="R145" s="4"/>
      <c r="S145" s="4"/>
    </row>
    <row r="146" spans="6:19" ht="15.75">
      <c r="F146" s="4"/>
      <c r="G146" s="4"/>
      <c r="R146" s="4"/>
      <c r="S146" s="4"/>
    </row>
    <row r="147" spans="6:19" ht="15.75">
      <c r="F147" s="4"/>
      <c r="G147" s="4"/>
      <c r="R147" s="4"/>
      <c r="S147" s="4"/>
    </row>
    <row r="148" spans="6:19" ht="15.75">
      <c r="F148" s="4"/>
      <c r="G148" s="4"/>
      <c r="R148" s="4"/>
      <c r="S148" s="4"/>
    </row>
    <row r="149" spans="6:19" ht="15.75">
      <c r="F149" s="4"/>
      <c r="G149" s="4"/>
      <c r="R149" s="4"/>
      <c r="S149" s="4"/>
    </row>
    <row r="150" spans="6:19" ht="15.75">
      <c r="F150" s="4"/>
      <c r="G150" s="4"/>
      <c r="R150" s="4"/>
      <c r="S150" s="4"/>
    </row>
    <row r="151" spans="6:19" ht="15.75">
      <c r="F151" s="4"/>
      <c r="G151" s="4"/>
      <c r="R151" s="4"/>
      <c r="S151" s="4"/>
    </row>
    <row r="152" spans="6:19" ht="15.75">
      <c r="F152" s="4"/>
      <c r="G152" s="4"/>
      <c r="R152" s="4"/>
      <c r="S152" s="4"/>
    </row>
    <row r="153" spans="6:19" ht="15.75">
      <c r="F153" s="4"/>
      <c r="G153" s="4"/>
      <c r="R153" s="4"/>
      <c r="S153" s="4"/>
    </row>
    <row r="154" spans="6:19" ht="15.75">
      <c r="F154" s="4"/>
      <c r="G154" s="4"/>
      <c r="R154" s="4"/>
      <c r="S154" s="4"/>
    </row>
    <row r="155" spans="6:19" ht="15.75">
      <c r="F155" s="4"/>
      <c r="G155" s="4"/>
      <c r="R155" s="4"/>
      <c r="S155" s="4"/>
    </row>
    <row r="156" spans="6:19" ht="15.75">
      <c r="F156" s="4"/>
      <c r="G156" s="4"/>
      <c r="R156" s="4"/>
      <c r="S156" s="4"/>
    </row>
    <row r="157" spans="6:19" ht="15.75">
      <c r="F157" s="4"/>
      <c r="G157" s="4"/>
      <c r="R157" s="4"/>
      <c r="S157" s="4"/>
    </row>
    <row r="158" spans="6:19" ht="15.75">
      <c r="F158" s="4"/>
      <c r="G158" s="4"/>
      <c r="R158" s="4"/>
      <c r="S158" s="4"/>
    </row>
    <row r="159" spans="6:19" ht="15.75">
      <c r="F159" s="4"/>
      <c r="G159" s="4"/>
      <c r="R159" s="4"/>
      <c r="S159" s="4"/>
    </row>
    <row r="160" spans="6:19" ht="15.75">
      <c r="F160" s="4"/>
      <c r="G160" s="4"/>
      <c r="R160" s="4"/>
      <c r="S160" s="4"/>
    </row>
    <row r="161" spans="6:19" ht="15.75">
      <c r="F161" s="4"/>
      <c r="G161" s="4"/>
      <c r="R161" s="4"/>
      <c r="S161" s="4"/>
    </row>
    <row r="162" spans="6:19" ht="15.75">
      <c r="F162" s="4"/>
      <c r="G162" s="4"/>
      <c r="R162" s="4"/>
      <c r="S162" s="4"/>
    </row>
    <row r="163" spans="6:19" ht="15.75">
      <c r="F163" s="4"/>
      <c r="G163" s="4"/>
      <c r="R163" s="4"/>
      <c r="S163" s="4"/>
    </row>
    <row r="164" spans="6:19" ht="15.75">
      <c r="F164" s="4"/>
      <c r="G164" s="4"/>
      <c r="R164" s="4"/>
      <c r="S164" s="4"/>
    </row>
    <row r="165" spans="6:19" ht="15.75">
      <c r="F165" s="4"/>
      <c r="G165" s="4"/>
      <c r="R165" s="4"/>
      <c r="S165" s="4"/>
    </row>
    <row r="166" spans="6:19" ht="15.75">
      <c r="F166" s="4"/>
      <c r="G166" s="4"/>
      <c r="R166" s="4"/>
      <c r="S166" s="4"/>
    </row>
    <row r="167" spans="6:19" ht="15.75">
      <c r="F167" s="4"/>
      <c r="G167" s="4"/>
      <c r="R167" s="4"/>
      <c r="S167" s="4"/>
    </row>
    <row r="168" spans="6:19" ht="15.75">
      <c r="F168" s="4"/>
      <c r="G168" s="4"/>
      <c r="R168" s="4"/>
      <c r="S168" s="4"/>
    </row>
    <row r="169" spans="6:19" ht="15.75">
      <c r="F169" s="4"/>
      <c r="G169" s="4"/>
      <c r="R169" s="4"/>
      <c r="S169" s="4"/>
    </row>
    <row r="170" spans="6:19" ht="15.75">
      <c r="F170" s="4"/>
      <c r="G170" s="4"/>
      <c r="R170" s="4"/>
      <c r="S170" s="4"/>
    </row>
    <row r="171" spans="6:19" ht="15.75">
      <c r="F171" s="4"/>
      <c r="G171" s="4"/>
      <c r="R171" s="4"/>
      <c r="S171" s="4"/>
    </row>
    <row r="172" spans="6:19" ht="15.75">
      <c r="F172" s="4"/>
      <c r="G172" s="4"/>
      <c r="R172" s="4"/>
      <c r="S172" s="4"/>
    </row>
    <row r="173" spans="6:19" ht="15.75">
      <c r="F173" s="4"/>
      <c r="G173" s="4"/>
      <c r="R173" s="4"/>
      <c r="S173" s="4"/>
    </row>
    <row r="174" spans="6:19" ht="15.75">
      <c r="F174" s="4"/>
      <c r="G174" s="4"/>
      <c r="R174" s="4"/>
      <c r="S174" s="4"/>
    </row>
    <row r="175" spans="6:19" ht="15.75">
      <c r="F175" s="4"/>
      <c r="G175" s="4"/>
      <c r="R175" s="4"/>
      <c r="S175" s="4"/>
    </row>
    <row r="176" spans="6:19" ht="15.75">
      <c r="F176" s="4"/>
      <c r="G176" s="4"/>
      <c r="R176" s="4"/>
      <c r="S176" s="4"/>
    </row>
    <row r="177" spans="6:19" ht="15.75">
      <c r="F177" s="4"/>
      <c r="G177" s="4"/>
      <c r="R177" s="4"/>
      <c r="S177" s="4"/>
    </row>
    <row r="178" spans="6:19" ht="15.75">
      <c r="F178" s="4"/>
      <c r="G178" s="4"/>
      <c r="R178" s="4"/>
      <c r="S178" s="4"/>
    </row>
    <row r="179" spans="6:19" ht="15.75">
      <c r="F179" s="4"/>
      <c r="G179" s="4"/>
      <c r="R179" s="4"/>
      <c r="S179" s="4"/>
    </row>
    <row r="180" spans="6:19" ht="15.75">
      <c r="F180" s="4"/>
      <c r="G180" s="4"/>
      <c r="R180" s="4"/>
      <c r="S180" s="4"/>
    </row>
    <row r="181" spans="6:19" ht="15.75">
      <c r="F181" s="4"/>
      <c r="G181" s="4"/>
      <c r="R181" s="4"/>
      <c r="S181" s="4"/>
    </row>
    <row r="182" spans="6:19" ht="15.75">
      <c r="F182" s="4"/>
      <c r="G182" s="4"/>
      <c r="R182" s="4"/>
      <c r="S182" s="4"/>
    </row>
    <row r="183" spans="6:19" ht="15.75">
      <c r="F183" s="4"/>
      <c r="G183" s="4"/>
      <c r="R183" s="4"/>
      <c r="S183" s="4"/>
    </row>
    <row r="184" spans="6:19" ht="15.75">
      <c r="F184" s="4"/>
      <c r="G184" s="4"/>
      <c r="R184" s="4"/>
      <c r="S184" s="4"/>
    </row>
    <row r="185" spans="6:19" ht="15.75">
      <c r="F185" s="4"/>
      <c r="G185" s="4"/>
      <c r="R185" s="4"/>
      <c r="S185" s="4"/>
    </row>
    <row r="186" spans="6:19" ht="15.75">
      <c r="F186" s="4"/>
      <c r="G186" s="4"/>
      <c r="R186" s="4"/>
      <c r="S186" s="4"/>
    </row>
    <row r="187" spans="6:19" ht="15.75">
      <c r="F187" s="4"/>
      <c r="G187" s="4"/>
      <c r="R187" s="4"/>
      <c r="S187" s="4"/>
    </row>
    <row r="188" spans="6:19" ht="15.75">
      <c r="F188" s="4"/>
      <c r="G188" s="4"/>
      <c r="R188" s="4"/>
      <c r="S188" s="4"/>
    </row>
    <row r="189" spans="6:19" ht="15.75">
      <c r="F189" s="4"/>
      <c r="G189" s="4"/>
      <c r="R189" s="4"/>
      <c r="S189" s="4"/>
    </row>
    <row r="190" spans="6:19" ht="15.75">
      <c r="F190" s="4"/>
      <c r="G190" s="4"/>
      <c r="R190" s="4"/>
      <c r="S190" s="4"/>
    </row>
    <row r="191" spans="6:19" ht="15.75">
      <c r="F191" s="4"/>
      <c r="G191" s="4"/>
      <c r="R191" s="4"/>
      <c r="S191" s="4"/>
    </row>
    <row r="192" spans="6:19" ht="15.75">
      <c r="F192" s="4"/>
      <c r="G192" s="4"/>
      <c r="R192" s="4"/>
      <c r="S192" s="4"/>
    </row>
    <row r="193" spans="6:19" ht="15.75">
      <c r="F193" s="4"/>
      <c r="G193" s="4"/>
      <c r="R193" s="4"/>
      <c r="S193" s="4"/>
    </row>
    <row r="194" spans="6:19" ht="15.75">
      <c r="F194" s="4"/>
      <c r="G194" s="4"/>
      <c r="R194" s="4"/>
      <c r="S194" s="4"/>
    </row>
    <row r="195" spans="6:19" ht="15.75">
      <c r="F195" s="4"/>
      <c r="G195" s="4"/>
      <c r="R195" s="4"/>
      <c r="S195" s="4"/>
    </row>
    <row r="196" spans="6:19" ht="15.75">
      <c r="F196" s="4"/>
      <c r="G196" s="4"/>
      <c r="R196" s="4"/>
      <c r="S196" s="4"/>
    </row>
    <row r="197" spans="6:19" ht="15.75">
      <c r="F197" s="4"/>
      <c r="G197" s="4"/>
      <c r="R197" s="4"/>
      <c r="S197" s="4"/>
    </row>
    <row r="198" spans="6:19" ht="15.75">
      <c r="F198" s="4"/>
      <c r="G198" s="4"/>
      <c r="R198" s="4"/>
      <c r="S198" s="4"/>
    </row>
    <row r="199" spans="6:19" ht="15.75">
      <c r="F199" s="4"/>
      <c r="G199" s="4"/>
      <c r="R199" s="4"/>
      <c r="S199" s="4"/>
    </row>
    <row r="200" spans="6:19" ht="15.75">
      <c r="F200" s="4"/>
      <c r="G200" s="4"/>
      <c r="R200" s="4"/>
      <c r="S200" s="4"/>
    </row>
    <row r="201" spans="6:19" ht="15.75">
      <c r="F201" s="4"/>
      <c r="G201" s="4"/>
      <c r="R201" s="4"/>
      <c r="S201" s="4"/>
    </row>
    <row r="202" spans="6:19" ht="15.75">
      <c r="F202" s="4"/>
      <c r="G202" s="4"/>
      <c r="R202" s="4"/>
      <c r="S202" s="4"/>
    </row>
    <row r="203" spans="6:19" ht="15.75">
      <c r="F203" s="4"/>
      <c r="G203" s="4"/>
      <c r="R203" s="4"/>
      <c r="S203" s="4"/>
    </row>
    <row r="204" spans="6:19" ht="15.75">
      <c r="F204" s="4"/>
      <c r="G204" s="4"/>
      <c r="R204" s="4"/>
      <c r="S204" s="4"/>
    </row>
    <row r="205" spans="6:19" ht="15.75">
      <c r="F205" s="4"/>
      <c r="G205" s="4"/>
      <c r="R205" s="4"/>
      <c r="S205" s="4"/>
    </row>
    <row r="206" spans="6:19" ht="15.75">
      <c r="F206" s="4"/>
      <c r="G206" s="4"/>
      <c r="R206" s="4"/>
      <c r="S206" s="4"/>
    </row>
    <row r="207" spans="6:19" ht="15.75">
      <c r="F207" s="4"/>
      <c r="G207" s="4"/>
      <c r="R207" s="4"/>
      <c r="S207" s="4"/>
    </row>
    <row r="208" spans="6:19" ht="15.75">
      <c r="F208" s="4"/>
      <c r="G208" s="4"/>
      <c r="R208" s="4"/>
      <c r="S208" s="4"/>
    </row>
    <row r="209" spans="6:19" ht="15.75">
      <c r="F209" s="4"/>
      <c r="G209" s="4"/>
      <c r="R209" s="4"/>
      <c r="S209" s="4"/>
    </row>
    <row r="210" spans="6:19" ht="15.75">
      <c r="F210" s="4"/>
      <c r="G210" s="4"/>
      <c r="R210" s="4"/>
      <c r="S210" s="4"/>
    </row>
    <row r="211" spans="6:19" ht="15.75">
      <c r="F211" s="4"/>
      <c r="G211" s="4"/>
      <c r="R211" s="4"/>
      <c r="S211" s="4"/>
    </row>
    <row r="212" spans="6:19" ht="15.75">
      <c r="F212" s="4"/>
      <c r="G212" s="4"/>
      <c r="R212" s="4"/>
      <c r="S212" s="4"/>
    </row>
    <row r="213" spans="6:19" ht="15.75">
      <c r="F213" s="4"/>
      <c r="G213" s="4"/>
      <c r="R213" s="4"/>
      <c r="S213" s="4"/>
    </row>
    <row r="214" spans="6:19" ht="15.75">
      <c r="F214" s="4"/>
      <c r="G214" s="4"/>
      <c r="R214" s="4"/>
      <c r="S214" s="4"/>
    </row>
    <row r="215" spans="6:19" ht="15.75">
      <c r="F215" s="4"/>
      <c r="G215" s="4"/>
      <c r="R215" s="4"/>
      <c r="S215" s="4"/>
    </row>
    <row r="216" spans="6:19" ht="15.75">
      <c r="F216" s="4"/>
      <c r="G216" s="4"/>
      <c r="R216" s="4"/>
      <c r="S216" s="4"/>
    </row>
    <row r="217" spans="6:19" ht="15.75">
      <c r="F217" s="4"/>
      <c r="G217" s="4"/>
      <c r="R217" s="4"/>
      <c r="S217" s="4"/>
    </row>
    <row r="218" spans="6:19" ht="15.75">
      <c r="F218" s="4"/>
      <c r="G218" s="4"/>
      <c r="R218" s="4"/>
      <c r="S218" s="4"/>
    </row>
    <row r="219" spans="6:19" ht="15.75">
      <c r="F219" s="4"/>
      <c r="G219" s="4"/>
      <c r="R219" s="4"/>
      <c r="S219" s="4"/>
    </row>
    <row r="220" spans="6:19" ht="15.75">
      <c r="F220" s="4"/>
      <c r="G220" s="4"/>
      <c r="R220" s="4"/>
      <c r="S220" s="4"/>
    </row>
    <row r="221" spans="6:19" ht="15.75">
      <c r="F221" s="4"/>
      <c r="G221" s="4"/>
      <c r="R221" s="4"/>
      <c r="S221" s="4"/>
    </row>
    <row r="222" spans="6:19" ht="15.75">
      <c r="F222" s="4"/>
      <c r="G222" s="4"/>
      <c r="R222" s="4"/>
      <c r="S222" s="4"/>
    </row>
    <row r="223" spans="6:19" ht="15.75">
      <c r="F223" s="4"/>
      <c r="G223" s="4"/>
      <c r="R223" s="4"/>
      <c r="S223" s="4"/>
    </row>
    <row r="224" spans="6:19" ht="15.75">
      <c r="F224" s="4"/>
      <c r="G224" s="4"/>
      <c r="R224" s="4"/>
      <c r="S224" s="4"/>
    </row>
    <row r="225" spans="6:19" ht="15.75">
      <c r="F225" s="4"/>
      <c r="G225" s="4"/>
      <c r="R225" s="4"/>
      <c r="S225" s="4"/>
    </row>
    <row r="226" spans="6:19" ht="15.75">
      <c r="F226" s="4"/>
      <c r="G226" s="4"/>
      <c r="R226" s="4"/>
      <c r="S226" s="4"/>
    </row>
    <row r="227" spans="6:19" ht="15.75">
      <c r="F227" s="4"/>
      <c r="G227" s="4"/>
      <c r="R227" s="4"/>
      <c r="S227" s="4"/>
    </row>
    <row r="228" spans="6:19" ht="15.75">
      <c r="F228" s="4"/>
      <c r="G228" s="4"/>
      <c r="R228" s="4"/>
      <c r="S228" s="4"/>
    </row>
    <row r="229" spans="6:19" ht="15.75">
      <c r="F229" s="4"/>
      <c r="G229" s="4"/>
      <c r="R229" s="4"/>
      <c r="S229" s="4"/>
    </row>
    <row r="230" spans="6:19" ht="15.75">
      <c r="F230" s="4"/>
      <c r="G230" s="4"/>
      <c r="R230" s="4"/>
      <c r="S230" s="4"/>
    </row>
    <row r="231" spans="6:19" ht="15.75">
      <c r="F231" s="4"/>
      <c r="G231" s="4"/>
      <c r="R231" s="4"/>
      <c r="S231" s="4"/>
    </row>
    <row r="232" spans="6:19" ht="15.75">
      <c r="F232" s="4"/>
      <c r="G232" s="4"/>
      <c r="R232" s="4"/>
      <c r="S232" s="4"/>
    </row>
    <row r="233" spans="6:19" ht="15.75">
      <c r="F233" s="4"/>
      <c r="G233" s="4"/>
      <c r="R233" s="4"/>
      <c r="S233" s="4"/>
    </row>
    <row r="234" spans="6:19" ht="15.75">
      <c r="F234" s="4"/>
      <c r="G234" s="4"/>
      <c r="R234" s="4"/>
      <c r="S234" s="4"/>
    </row>
    <row r="235" spans="6:19" ht="15.75">
      <c r="F235" s="4"/>
      <c r="G235" s="4"/>
      <c r="R235" s="4"/>
      <c r="S235" s="4"/>
    </row>
    <row r="236" spans="6:19" ht="15.75">
      <c r="F236" s="4"/>
      <c r="G236" s="4"/>
      <c r="R236" s="4"/>
      <c r="S236" s="4"/>
    </row>
    <row r="237" spans="6:19" ht="15.75">
      <c r="F237" s="4"/>
      <c r="G237" s="4"/>
      <c r="R237" s="4"/>
      <c r="S237" s="4"/>
    </row>
    <row r="238" spans="6:19" ht="15.75">
      <c r="F238" s="4"/>
      <c r="G238" s="4"/>
      <c r="R238" s="4"/>
      <c r="S238" s="4"/>
    </row>
    <row r="239" spans="6:19" ht="15.75">
      <c r="F239" s="4"/>
      <c r="G239" s="4"/>
      <c r="R239" s="4"/>
      <c r="S239" s="4"/>
    </row>
    <row r="240" spans="6:19" ht="15.75">
      <c r="F240" s="4"/>
      <c r="G240" s="4"/>
      <c r="R240" s="4"/>
      <c r="S240" s="4"/>
    </row>
    <row r="241" spans="6:19" ht="15.75">
      <c r="F241" s="4"/>
      <c r="G241" s="4"/>
      <c r="R241" s="4"/>
      <c r="S241" s="4"/>
    </row>
    <row r="242" spans="6:19" ht="15.75">
      <c r="F242" s="4"/>
      <c r="G242" s="4"/>
      <c r="R242" s="4"/>
      <c r="S242" s="4"/>
    </row>
    <row r="243" spans="6:19" ht="15.75">
      <c r="F243" s="4"/>
      <c r="G243" s="4"/>
      <c r="R243" s="4"/>
      <c r="S243" s="4"/>
    </row>
    <row r="244" spans="6:19" ht="15.75">
      <c r="F244" s="4"/>
      <c r="G244" s="4"/>
      <c r="R244" s="4"/>
      <c r="S244" s="4"/>
    </row>
    <row r="245" spans="6:19" ht="15.75">
      <c r="F245" s="4"/>
      <c r="G245" s="4"/>
      <c r="R245" s="4"/>
      <c r="S245" s="4"/>
    </row>
    <row r="246" spans="6:19" ht="15.75">
      <c r="F246" s="4"/>
      <c r="G246" s="4"/>
      <c r="R246" s="4"/>
      <c r="S246" s="4"/>
    </row>
    <row r="247" spans="6:19" ht="15.75">
      <c r="F247" s="4"/>
      <c r="G247" s="4"/>
      <c r="R247" s="4"/>
      <c r="S247" s="4"/>
    </row>
    <row r="248" spans="6:19" ht="15.75">
      <c r="F248" s="4"/>
      <c r="G248" s="4"/>
      <c r="R248" s="4"/>
      <c r="S248" s="4"/>
    </row>
    <row r="249" spans="6:19" ht="15.75">
      <c r="F249" s="4"/>
      <c r="G249" s="4"/>
      <c r="R249" s="4"/>
      <c r="S249" s="4"/>
    </row>
    <row r="250" spans="6:19" ht="15.75">
      <c r="F250" s="4"/>
      <c r="G250" s="4"/>
      <c r="R250" s="4"/>
      <c r="S250" s="4"/>
    </row>
    <row r="251" spans="6:19" ht="15.75">
      <c r="F251" s="4"/>
      <c r="G251" s="4"/>
      <c r="R251" s="4"/>
      <c r="S251" s="4"/>
    </row>
    <row r="252" spans="6:19" ht="15.75">
      <c r="F252" s="4"/>
      <c r="G252" s="4"/>
      <c r="R252" s="4"/>
      <c r="S252" s="4"/>
    </row>
    <row r="253" spans="6:19" ht="15.75">
      <c r="F253" s="4"/>
      <c r="G253" s="4"/>
      <c r="R253" s="4"/>
      <c r="S253" s="4"/>
    </row>
    <row r="254" spans="6:19" ht="15.75">
      <c r="F254" s="4"/>
      <c r="G254" s="4"/>
      <c r="R254" s="4"/>
      <c r="S254" s="4"/>
    </row>
    <row r="255" spans="6:19" ht="15.75">
      <c r="F255" s="4"/>
      <c r="G255" s="4"/>
      <c r="R255" s="4"/>
      <c r="S255" s="4"/>
    </row>
    <row r="256" spans="6:19" ht="15.75">
      <c r="F256" s="4"/>
      <c r="G256" s="4"/>
      <c r="R256" s="4"/>
      <c r="S256" s="4"/>
    </row>
    <row r="257" spans="6:19" ht="15.75">
      <c r="F257" s="4"/>
      <c r="G257" s="4"/>
      <c r="R257" s="4"/>
      <c r="S257" s="4"/>
    </row>
    <row r="258" spans="6:19" ht="15.75">
      <c r="F258" s="4"/>
      <c r="G258" s="4"/>
      <c r="R258" s="4"/>
      <c r="S258" s="4"/>
    </row>
    <row r="259" spans="6:19" ht="15.75">
      <c r="F259" s="4"/>
      <c r="G259" s="4"/>
      <c r="R259" s="4"/>
      <c r="S259" s="4"/>
    </row>
    <row r="260" spans="6:19" ht="15.75">
      <c r="F260" s="4"/>
      <c r="G260" s="4"/>
      <c r="R260" s="4"/>
      <c r="S260" s="4"/>
    </row>
    <row r="261" spans="6:19" ht="15.75">
      <c r="F261" s="4"/>
      <c r="G261" s="4"/>
      <c r="R261" s="4"/>
      <c r="S261" s="4"/>
    </row>
    <row r="262" spans="6:19" ht="15.75">
      <c r="F262" s="4"/>
      <c r="G262" s="4"/>
      <c r="R262" s="4"/>
      <c r="S262" s="4"/>
    </row>
    <row r="263" spans="6:19" ht="15.75">
      <c r="F263" s="4"/>
      <c r="G263" s="4"/>
      <c r="R263" s="4"/>
      <c r="S263" s="4"/>
    </row>
    <row r="264" spans="6:19" ht="15.75">
      <c r="F264" s="4"/>
      <c r="G264" s="4"/>
      <c r="R264" s="4"/>
      <c r="S264" s="4"/>
    </row>
    <row r="265" spans="6:19" ht="15.75">
      <c r="F265" s="4"/>
      <c r="G265" s="4"/>
      <c r="R265" s="4"/>
      <c r="S265" s="4"/>
    </row>
    <row r="266" spans="6:19" ht="15.75">
      <c r="F266" s="4"/>
      <c r="G266" s="4"/>
      <c r="R266" s="4"/>
      <c r="S266" s="4"/>
    </row>
    <row r="267" spans="6:19" ht="15.75">
      <c r="F267" s="4"/>
      <c r="G267" s="4"/>
      <c r="R267" s="4"/>
      <c r="S267" s="4"/>
    </row>
    <row r="268" spans="6:19" ht="15.75">
      <c r="F268" s="4"/>
      <c r="G268" s="4"/>
      <c r="R268" s="4"/>
      <c r="S268" s="4"/>
    </row>
    <row r="269" spans="6:19" ht="15.75">
      <c r="F269" s="4"/>
      <c r="G269" s="4"/>
      <c r="R269" s="4"/>
      <c r="S269" s="4"/>
    </row>
    <row r="270" spans="6:19" ht="15.75">
      <c r="F270" s="4"/>
      <c r="G270" s="4"/>
      <c r="R270" s="4"/>
      <c r="S270" s="4"/>
    </row>
    <row r="271" spans="6:19" ht="15.75">
      <c r="F271" s="4"/>
      <c r="G271" s="4"/>
      <c r="R271" s="4"/>
      <c r="S271" s="4"/>
    </row>
    <row r="272" spans="6:19" ht="15.75">
      <c r="F272" s="4"/>
      <c r="G272" s="4"/>
      <c r="R272" s="4"/>
      <c r="S272" s="4"/>
    </row>
    <row r="273" spans="6:19" ht="15.75">
      <c r="F273" s="4"/>
      <c r="G273" s="4"/>
      <c r="R273" s="4"/>
      <c r="S273" s="4"/>
    </row>
    <row r="274" spans="6:19" ht="15.75">
      <c r="F274" s="4"/>
      <c r="G274" s="4"/>
      <c r="R274" s="4"/>
      <c r="S274" s="4"/>
    </row>
    <row r="275" spans="6:19" ht="15.75">
      <c r="F275" s="4"/>
      <c r="G275" s="4"/>
      <c r="R275" s="4"/>
      <c r="S275" s="4"/>
    </row>
    <row r="276" spans="6:19" ht="15.75">
      <c r="F276" s="4"/>
      <c r="G276" s="4"/>
      <c r="R276" s="4"/>
      <c r="S276" s="4"/>
    </row>
    <row r="277" spans="6:19" ht="15.75">
      <c r="F277" s="4"/>
      <c r="G277" s="4"/>
      <c r="R277" s="4"/>
      <c r="S277" s="4"/>
    </row>
    <row r="278" spans="6:19" ht="15.75">
      <c r="F278" s="4"/>
      <c r="G278" s="4"/>
      <c r="R278" s="4"/>
      <c r="S278" s="4"/>
    </row>
    <row r="279" spans="6:19" ht="15.75">
      <c r="F279" s="4"/>
      <c r="G279" s="4"/>
      <c r="R279" s="4"/>
      <c r="S279" s="4"/>
    </row>
    <row r="280" spans="6:19" ht="15.75">
      <c r="F280" s="4"/>
      <c r="G280" s="4"/>
      <c r="R280" s="4"/>
      <c r="S280" s="4"/>
    </row>
    <row r="281" spans="6:19" ht="15.75">
      <c r="F281" s="4"/>
      <c r="G281" s="4"/>
      <c r="R281" s="4"/>
      <c r="S281" s="4"/>
    </row>
    <row r="282" spans="6:19" ht="15.75">
      <c r="F282" s="4"/>
      <c r="G282" s="4"/>
      <c r="R282" s="4"/>
      <c r="S282" s="4"/>
    </row>
    <row r="283" spans="6:19" ht="15.75">
      <c r="F283" s="4"/>
      <c r="G283" s="4"/>
      <c r="R283" s="4"/>
      <c r="S283" s="4"/>
    </row>
    <row r="284" spans="6:19" ht="15.75">
      <c r="F284" s="4"/>
      <c r="G284" s="4"/>
      <c r="R284" s="4"/>
      <c r="S284" s="4"/>
    </row>
    <row r="285" spans="6:19" ht="15.75">
      <c r="F285" s="4"/>
      <c r="G285" s="4"/>
      <c r="R285" s="4"/>
      <c r="S285" s="4"/>
    </row>
    <row r="286" spans="6:19" ht="15.75">
      <c r="F286" s="4"/>
      <c r="G286" s="4"/>
      <c r="R286" s="4"/>
      <c r="S286" s="4"/>
    </row>
    <row r="287" spans="6:19" ht="15.75">
      <c r="F287" s="4"/>
      <c r="G287" s="4"/>
      <c r="R287" s="4"/>
      <c r="S287" s="4"/>
    </row>
    <row r="288" spans="6:19" ht="15.75">
      <c r="F288" s="4"/>
      <c r="G288" s="4"/>
      <c r="R288" s="4"/>
      <c r="S288" s="4"/>
    </row>
    <row r="289" spans="6:19" ht="15.75">
      <c r="F289" s="4"/>
      <c r="G289" s="4"/>
      <c r="R289" s="4"/>
      <c r="S289" s="4"/>
    </row>
    <row r="290" spans="6:19" ht="15.75">
      <c r="F290" s="4"/>
      <c r="G290" s="4"/>
      <c r="R290" s="4"/>
      <c r="S290" s="4"/>
    </row>
    <row r="291" spans="6:19" ht="15.75">
      <c r="F291" s="4"/>
      <c r="G291" s="4"/>
      <c r="R291" s="4"/>
      <c r="S291" s="4"/>
    </row>
    <row r="292" spans="6:19" ht="15.75">
      <c r="F292" s="4"/>
      <c r="G292" s="4"/>
      <c r="R292" s="4"/>
      <c r="S292" s="4"/>
    </row>
    <row r="293" spans="6:19" ht="15.75">
      <c r="F293" s="4"/>
      <c r="G293" s="4"/>
      <c r="R293" s="4"/>
      <c r="S293" s="4"/>
    </row>
    <row r="294" spans="6:19" ht="15.75">
      <c r="F294" s="4"/>
      <c r="G294" s="4"/>
      <c r="R294" s="4"/>
      <c r="S294" s="4"/>
    </row>
    <row r="295" spans="6:19" ht="15.75">
      <c r="F295" s="4"/>
      <c r="G295" s="4"/>
      <c r="R295" s="4"/>
      <c r="S295" s="4"/>
    </row>
    <row r="296" spans="6:19" ht="15.75">
      <c r="F296" s="4"/>
      <c r="G296" s="4"/>
      <c r="R296" s="4"/>
      <c r="S296" s="4"/>
    </row>
    <row r="297" spans="6:19" ht="15.75">
      <c r="F297" s="4"/>
      <c r="G297" s="4"/>
      <c r="R297" s="4"/>
      <c r="S297" s="4"/>
    </row>
    <row r="298" spans="6:19" ht="15.75">
      <c r="F298" s="4"/>
      <c r="G298" s="4"/>
      <c r="R298" s="4"/>
      <c r="S298" s="4"/>
    </row>
    <row r="299" spans="6:19" ht="15.75">
      <c r="F299" s="4"/>
      <c r="G299" s="4"/>
      <c r="R299" s="4"/>
      <c r="S299" s="4"/>
    </row>
    <row r="300" spans="6:19" ht="15.75">
      <c r="F300" s="4"/>
      <c r="G300" s="4"/>
      <c r="R300" s="4"/>
      <c r="S300" s="4"/>
    </row>
    <row r="301" spans="6:19" ht="15.75">
      <c r="F301" s="4"/>
      <c r="G301" s="4"/>
      <c r="R301" s="4"/>
      <c r="S301" s="4"/>
    </row>
    <row r="302" spans="6:19" ht="15.75">
      <c r="F302" s="4"/>
      <c r="G302" s="4"/>
      <c r="R302" s="4"/>
      <c r="S302" s="4"/>
    </row>
    <row r="303" spans="6:19" ht="15.75">
      <c r="F303" s="4"/>
      <c r="G303" s="4"/>
      <c r="R303" s="4"/>
      <c r="S303" s="4"/>
    </row>
    <row r="304" spans="6:19" ht="15.75">
      <c r="F304" s="4"/>
      <c r="G304" s="4"/>
      <c r="R304" s="4"/>
      <c r="S304" s="4"/>
    </row>
    <row r="305" spans="6:19" ht="15.75">
      <c r="F305" s="4"/>
      <c r="G305" s="4"/>
      <c r="R305" s="4"/>
      <c r="S305" s="4"/>
    </row>
    <row r="306" spans="6:19" ht="15.75">
      <c r="F306" s="4"/>
      <c r="G306" s="4"/>
      <c r="R306" s="4"/>
      <c r="S306" s="4"/>
    </row>
    <row r="307" spans="6:19" ht="15.75">
      <c r="F307" s="4"/>
      <c r="G307" s="4"/>
      <c r="R307" s="4"/>
      <c r="S307" s="4"/>
    </row>
    <row r="308" spans="6:19" ht="15.75">
      <c r="F308" s="4"/>
      <c r="G308" s="4"/>
      <c r="R308" s="4"/>
      <c r="S308" s="4"/>
    </row>
    <row r="309" spans="6:19" ht="15.75">
      <c r="F309" s="4"/>
      <c r="G309" s="4"/>
      <c r="R309" s="4"/>
      <c r="S309" s="4"/>
    </row>
    <row r="310" spans="6:19" ht="15.75">
      <c r="F310" s="4"/>
      <c r="G310" s="4"/>
      <c r="R310" s="4"/>
      <c r="S310" s="4"/>
    </row>
    <row r="311" spans="6:19" ht="15.75">
      <c r="F311" s="4"/>
      <c r="G311" s="4"/>
      <c r="R311" s="4"/>
      <c r="S311" s="4"/>
    </row>
    <row r="312" spans="6:19" ht="15.75">
      <c r="F312" s="4"/>
      <c r="G312" s="4"/>
      <c r="R312" s="4"/>
      <c r="S312" s="4"/>
    </row>
    <row r="313" spans="6:19" ht="15.75">
      <c r="F313" s="4"/>
      <c r="G313" s="4"/>
      <c r="R313" s="4"/>
      <c r="S313" s="4"/>
    </row>
    <row r="314" spans="6:19" ht="15.75">
      <c r="F314" s="4"/>
      <c r="G314" s="4"/>
      <c r="R314" s="4"/>
      <c r="S314" s="4"/>
    </row>
    <row r="315" spans="6:19" ht="15.75">
      <c r="F315" s="4"/>
      <c r="G315" s="4"/>
      <c r="R315" s="4"/>
      <c r="S315" s="4"/>
    </row>
    <row r="316" spans="6:19" ht="15.75">
      <c r="F316" s="4"/>
      <c r="G316" s="4"/>
      <c r="R316" s="4"/>
      <c r="S316" s="4"/>
    </row>
    <row r="317" spans="6:19" ht="15.75">
      <c r="F317" s="4"/>
      <c r="G317" s="4"/>
      <c r="R317" s="4"/>
      <c r="S317" s="4"/>
    </row>
    <row r="318" spans="6:19" ht="15.75">
      <c r="F318" s="4"/>
      <c r="G318" s="4"/>
      <c r="R318" s="4"/>
      <c r="S318" s="4"/>
    </row>
    <row r="319" spans="6:19" ht="15.75">
      <c r="F319" s="4"/>
      <c r="G319" s="4"/>
      <c r="R319" s="4"/>
      <c r="S319" s="4"/>
    </row>
    <row r="320" spans="6:19" ht="15.75">
      <c r="F320" s="4"/>
      <c r="G320" s="4"/>
      <c r="R320" s="4"/>
      <c r="S320" s="4"/>
    </row>
    <row r="321" spans="6:19" ht="15.75">
      <c r="F321" s="4"/>
      <c r="G321" s="4"/>
      <c r="R321" s="4"/>
      <c r="S321" s="4"/>
    </row>
    <row r="322" spans="6:19" ht="15.75">
      <c r="F322" s="4"/>
      <c r="G322" s="4"/>
      <c r="R322" s="4"/>
      <c r="S322" s="4"/>
    </row>
    <row r="323" spans="6:19" ht="15.75">
      <c r="F323" s="4"/>
      <c r="G323" s="4"/>
      <c r="R323" s="4"/>
      <c r="S323" s="4"/>
    </row>
    <row r="324" spans="6:19" ht="15.75">
      <c r="F324" s="4"/>
      <c r="G324" s="4"/>
      <c r="R324" s="4"/>
      <c r="S324" s="4"/>
    </row>
    <row r="325" spans="6:19" ht="15.75">
      <c r="F325" s="4"/>
      <c r="G325" s="4"/>
      <c r="R325" s="4"/>
      <c r="S325" s="4"/>
    </row>
    <row r="326" spans="6:19" ht="15.75">
      <c r="F326" s="4"/>
      <c r="G326" s="4"/>
      <c r="R326" s="4"/>
      <c r="S326" s="4"/>
    </row>
    <row r="327" spans="6:19" ht="15.75">
      <c r="F327" s="4"/>
      <c r="G327" s="4"/>
      <c r="R327" s="4"/>
      <c r="S327" s="4"/>
    </row>
    <row r="328" spans="6:19" ht="15.75">
      <c r="F328" s="4"/>
      <c r="G328" s="4"/>
      <c r="R328" s="4"/>
      <c r="S328" s="4"/>
    </row>
    <row r="329" spans="6:19" ht="15.75">
      <c r="F329" s="4"/>
      <c r="G329" s="4"/>
      <c r="R329" s="4"/>
      <c r="S329" s="4"/>
    </row>
    <row r="330" spans="6:19" ht="15.75">
      <c r="F330" s="4"/>
      <c r="G330" s="4"/>
      <c r="R330" s="4"/>
      <c r="S330" s="4"/>
    </row>
    <row r="331" spans="6:19" ht="15.75">
      <c r="F331" s="4"/>
      <c r="G331" s="4"/>
      <c r="R331" s="4"/>
      <c r="S331" s="4"/>
    </row>
    <row r="332" spans="6:19" ht="15.75">
      <c r="F332" s="4"/>
      <c r="G332" s="4"/>
      <c r="R332" s="4"/>
      <c r="S332" s="4"/>
    </row>
    <row r="333" spans="6:19" ht="15.75">
      <c r="F333" s="4"/>
      <c r="G333" s="4"/>
      <c r="R333" s="4"/>
      <c r="S333" s="4"/>
    </row>
    <row r="334" spans="6:19" ht="15.75">
      <c r="F334" s="4"/>
      <c r="G334" s="4"/>
      <c r="R334" s="4"/>
      <c r="S334" s="4"/>
    </row>
    <row r="335" spans="6:19" ht="15.75">
      <c r="F335" s="4"/>
      <c r="G335" s="4"/>
      <c r="R335" s="4"/>
      <c r="S335" s="4"/>
    </row>
    <row r="336" spans="6:19" ht="15.75">
      <c r="F336" s="4"/>
      <c r="G336" s="4"/>
      <c r="R336" s="4"/>
      <c r="S336" s="4"/>
    </row>
    <row r="337" spans="6:19" ht="15.75">
      <c r="F337" s="4"/>
      <c r="G337" s="4"/>
      <c r="R337" s="4"/>
      <c r="S337" s="4"/>
    </row>
    <row r="338" spans="6:19" ht="15.75">
      <c r="F338" s="4"/>
      <c r="G338" s="4"/>
      <c r="R338" s="4"/>
      <c r="S338" s="4"/>
    </row>
    <row r="339" spans="6:19" ht="15.75">
      <c r="F339" s="4"/>
      <c r="G339" s="4"/>
      <c r="R339" s="4"/>
      <c r="S339" s="4"/>
    </row>
    <row r="340" spans="6:19" ht="15.75">
      <c r="F340" s="4"/>
      <c r="G340" s="4"/>
      <c r="R340" s="4"/>
      <c r="S340" s="4"/>
    </row>
    <row r="341" spans="6:19" ht="15.75">
      <c r="F341" s="4"/>
      <c r="G341" s="4"/>
      <c r="R341" s="4"/>
      <c r="S341" s="4"/>
    </row>
    <row r="342" spans="6:19" ht="15.75">
      <c r="F342" s="4"/>
      <c r="G342" s="4"/>
      <c r="R342" s="4"/>
      <c r="S342" s="4"/>
    </row>
    <row r="343" spans="6:19" ht="15.75">
      <c r="F343" s="4"/>
      <c r="G343" s="4"/>
      <c r="R343" s="4"/>
      <c r="S343" s="4"/>
    </row>
    <row r="344" spans="6:19" ht="15.75">
      <c r="F344" s="4"/>
      <c r="G344" s="4"/>
      <c r="R344" s="4"/>
      <c r="S344" s="4"/>
    </row>
    <row r="345" spans="6:19" ht="15.75">
      <c r="F345" s="4"/>
      <c r="G345" s="4"/>
      <c r="R345" s="4"/>
      <c r="S345" s="4"/>
    </row>
    <row r="346" spans="6:19" ht="15.75">
      <c r="F346" s="4"/>
      <c r="G346" s="4"/>
      <c r="R346" s="4"/>
      <c r="S346" s="4"/>
    </row>
    <row r="347" spans="6:19" ht="15.75">
      <c r="F347" s="4"/>
      <c r="G347" s="4"/>
      <c r="R347" s="4"/>
      <c r="S347" s="4"/>
    </row>
    <row r="348" spans="6:19" ht="15.75">
      <c r="F348" s="4"/>
      <c r="G348" s="4"/>
      <c r="R348" s="4"/>
      <c r="S348" s="4"/>
    </row>
    <row r="349" spans="6:19" ht="15.75">
      <c r="F349" s="4"/>
      <c r="G349" s="4"/>
      <c r="R349" s="4"/>
      <c r="S349" s="4"/>
    </row>
    <row r="350" spans="6:19" ht="15.75">
      <c r="F350" s="4"/>
      <c r="G350" s="4"/>
      <c r="R350" s="4"/>
      <c r="S350" s="4"/>
    </row>
    <row r="351" spans="6:19" ht="15.75">
      <c r="F351" s="4"/>
      <c r="G351" s="4"/>
      <c r="R351" s="4"/>
      <c r="S351" s="4"/>
    </row>
    <row r="352" spans="6:19" ht="15.75">
      <c r="F352" s="4"/>
      <c r="G352" s="4"/>
      <c r="R352" s="4"/>
      <c r="S352" s="4"/>
    </row>
    <row r="353" spans="6:19" ht="15.75">
      <c r="F353" s="4"/>
      <c r="G353" s="4"/>
      <c r="R353" s="4"/>
      <c r="S353" s="4"/>
    </row>
    <row r="354" spans="6:19" ht="15.75">
      <c r="F354" s="4"/>
      <c r="G354" s="4"/>
      <c r="R354" s="4"/>
      <c r="S354" s="4"/>
    </row>
    <row r="355" spans="6:19" ht="15.75">
      <c r="F355" s="4"/>
      <c r="G355" s="4"/>
      <c r="R355" s="4"/>
      <c r="S355" s="4"/>
    </row>
    <row r="356" spans="6:19" ht="15.75">
      <c r="F356" s="4"/>
      <c r="G356" s="4"/>
      <c r="R356" s="4"/>
      <c r="S356" s="4"/>
    </row>
    <row r="357" spans="6:19" ht="15.75">
      <c r="F357" s="4"/>
      <c r="G357" s="4"/>
      <c r="R357" s="4"/>
      <c r="S357" s="4"/>
    </row>
    <row r="358" spans="6:19" ht="15.75">
      <c r="F358" s="4"/>
      <c r="G358" s="4"/>
      <c r="R358" s="4"/>
      <c r="S358" s="4"/>
    </row>
    <row r="359" spans="6:19" ht="15.75">
      <c r="F359" s="4"/>
      <c r="G359" s="4"/>
      <c r="R359" s="4"/>
      <c r="S359" s="4"/>
    </row>
    <row r="360" spans="6:19" ht="15.75">
      <c r="F360" s="4"/>
      <c r="G360" s="4"/>
      <c r="R360" s="4"/>
      <c r="S360" s="4"/>
    </row>
    <row r="361" spans="6:19" ht="15.75">
      <c r="F361" s="4"/>
      <c r="G361" s="4"/>
      <c r="R361" s="4"/>
      <c r="S361" s="4"/>
    </row>
    <row r="362" spans="6:19" ht="15.75">
      <c r="F362" s="4"/>
      <c r="G362" s="4"/>
      <c r="R362" s="4"/>
      <c r="S362" s="4"/>
    </row>
    <row r="363" spans="6:19" ht="15.75">
      <c r="F363" s="4"/>
      <c r="G363" s="4"/>
      <c r="R363" s="4"/>
      <c r="S363" s="4"/>
    </row>
    <row r="364" spans="6:19" ht="15.75">
      <c r="F364" s="4"/>
      <c r="G364" s="4"/>
      <c r="R364" s="4"/>
      <c r="S364" s="4"/>
    </row>
    <row r="365" spans="6:19" ht="15.75">
      <c r="F365" s="4"/>
      <c r="G365" s="4"/>
      <c r="R365" s="4"/>
      <c r="S365" s="4"/>
    </row>
    <row r="366" spans="6:19" ht="15.75">
      <c r="F366" s="4"/>
      <c r="G366" s="4"/>
      <c r="R366" s="4"/>
      <c r="S366" s="4"/>
    </row>
    <row r="367" spans="6:19" ht="15.75">
      <c r="F367" s="4"/>
      <c r="G367" s="4"/>
      <c r="R367" s="4"/>
      <c r="S367" s="4"/>
    </row>
    <row r="368" spans="6:19" ht="15.75">
      <c r="F368" s="4"/>
      <c r="G368" s="4"/>
      <c r="R368" s="4"/>
      <c r="S368" s="4"/>
    </row>
    <row r="369" spans="6:19" ht="15.75">
      <c r="F369" s="4"/>
      <c r="G369" s="4"/>
      <c r="R369" s="4"/>
      <c r="S369" s="4"/>
    </row>
    <row r="370" spans="6:19" ht="15.75">
      <c r="F370" s="4"/>
      <c r="G370" s="4"/>
      <c r="R370" s="4"/>
      <c r="S370" s="4"/>
    </row>
    <row r="371" spans="6:19" ht="15.75">
      <c r="F371" s="4"/>
      <c r="G371" s="4"/>
      <c r="R371" s="4"/>
      <c r="S371" s="4"/>
    </row>
    <row r="372" spans="6:19" ht="15.75">
      <c r="F372" s="4"/>
      <c r="G372" s="4"/>
      <c r="R372" s="4"/>
      <c r="S372" s="4"/>
    </row>
    <row r="373" spans="6:19" ht="15.75">
      <c r="F373" s="4"/>
      <c r="G373" s="4"/>
      <c r="R373" s="4"/>
      <c r="S373" s="4"/>
    </row>
    <row r="374" spans="6:19" ht="15.75">
      <c r="F374" s="4"/>
      <c r="G374" s="4"/>
      <c r="R374" s="4"/>
      <c r="S374" s="4"/>
    </row>
    <row r="375" spans="6:19" ht="15.75">
      <c r="F375" s="4"/>
      <c r="G375" s="4"/>
      <c r="R375" s="4"/>
      <c r="S375" s="4"/>
    </row>
    <row r="376" spans="6:19" ht="15.75">
      <c r="F376" s="4"/>
      <c r="G376" s="4"/>
      <c r="R376" s="4"/>
      <c r="S376" s="4"/>
    </row>
    <row r="377" spans="6:19" ht="15.75">
      <c r="F377" s="4"/>
      <c r="G377" s="4"/>
      <c r="R377" s="4"/>
      <c r="S377" s="4"/>
    </row>
    <row r="378" spans="6:19" ht="15.75">
      <c r="F378" s="4"/>
      <c r="G378" s="4"/>
      <c r="R378" s="4"/>
      <c r="S378" s="4"/>
    </row>
    <row r="379" spans="6:19" ht="15.75">
      <c r="F379" s="4"/>
      <c r="G379" s="4"/>
      <c r="R379" s="4"/>
      <c r="S379" s="4"/>
    </row>
    <row r="380" spans="6:19" ht="15.75">
      <c r="F380" s="4"/>
      <c r="G380" s="4"/>
      <c r="R380" s="4"/>
      <c r="S380" s="4"/>
    </row>
    <row r="381" spans="6:19" ht="15.75">
      <c r="F381" s="4"/>
      <c r="G381" s="4"/>
      <c r="R381" s="4"/>
      <c r="S381" s="4"/>
    </row>
    <row r="382" spans="6:19" ht="15.75">
      <c r="F382" s="4"/>
      <c r="G382" s="4"/>
      <c r="R382" s="4"/>
      <c r="S382" s="4"/>
    </row>
    <row r="383" spans="6:19" ht="15.75">
      <c r="F383" s="4"/>
      <c r="G383" s="4"/>
      <c r="R383" s="4"/>
      <c r="S383" s="4"/>
    </row>
    <row r="384" spans="6:19" ht="15.75">
      <c r="F384" s="4"/>
      <c r="G384" s="4"/>
      <c r="R384" s="4"/>
      <c r="S384" s="4"/>
    </row>
    <row r="385" spans="6:19" ht="15.75">
      <c r="F385" s="4"/>
      <c r="G385" s="4"/>
      <c r="R385" s="4"/>
      <c r="S385" s="4"/>
    </row>
    <row r="386" spans="6:19" ht="15.75">
      <c r="F386" s="4"/>
      <c r="G386" s="4"/>
      <c r="R386" s="4"/>
      <c r="S386" s="4"/>
    </row>
    <row r="387" spans="6:19" ht="15.75">
      <c r="F387" s="4"/>
      <c r="G387" s="4"/>
      <c r="R387" s="4"/>
      <c r="S387" s="4"/>
    </row>
    <row r="388" spans="6:19" ht="15.75">
      <c r="F388" s="4"/>
      <c r="G388" s="4"/>
      <c r="R388" s="4"/>
      <c r="S388" s="4"/>
    </row>
    <row r="389" spans="6:19" ht="15.75">
      <c r="F389" s="4"/>
      <c r="G389" s="4"/>
      <c r="R389" s="4"/>
      <c r="S389" s="4"/>
    </row>
    <row r="390" spans="6:19" ht="15.75">
      <c r="F390" s="4"/>
      <c r="G390" s="4"/>
      <c r="R390" s="4"/>
      <c r="S390" s="4"/>
    </row>
    <row r="391" spans="6:19" ht="15.75">
      <c r="F391" s="4"/>
      <c r="G391" s="4"/>
      <c r="R391" s="4"/>
      <c r="S391" s="4"/>
    </row>
    <row r="392" spans="6:19" ht="15.75">
      <c r="F392" s="4"/>
      <c r="G392" s="4"/>
      <c r="R392" s="4"/>
      <c r="S392" s="4"/>
    </row>
    <row r="393" spans="6:19" ht="15.75">
      <c r="F393" s="4"/>
      <c r="G393" s="4"/>
      <c r="R393" s="4"/>
      <c r="S393" s="4"/>
    </row>
    <row r="394" spans="6:19" ht="15.75">
      <c r="F394" s="4"/>
      <c r="G394" s="4"/>
      <c r="R394" s="4"/>
      <c r="S394" s="4"/>
    </row>
    <row r="395" spans="6:19" ht="15.75">
      <c r="F395" s="4"/>
      <c r="G395" s="4"/>
      <c r="R395" s="4"/>
      <c r="S395" s="4"/>
    </row>
    <row r="396" spans="6:19" ht="15.75">
      <c r="F396" s="4"/>
      <c r="G396" s="4"/>
      <c r="R396" s="4"/>
      <c r="S396" s="4"/>
    </row>
    <row r="397" spans="6:19" ht="15.75">
      <c r="F397" s="4"/>
      <c r="G397" s="4"/>
      <c r="R397" s="4"/>
      <c r="S397" s="4"/>
    </row>
    <row r="398" spans="6:19" ht="15.75">
      <c r="F398" s="4"/>
      <c r="G398" s="4"/>
      <c r="R398" s="4"/>
      <c r="S398" s="4"/>
    </row>
    <row r="399" spans="6:19" ht="15.75">
      <c r="F399" s="4"/>
      <c r="G399" s="4"/>
      <c r="R399" s="4"/>
      <c r="S399" s="4"/>
    </row>
    <row r="400" spans="6:19" ht="15.75">
      <c r="F400" s="4"/>
      <c r="G400" s="4"/>
      <c r="R400" s="4"/>
      <c r="S400" s="4"/>
    </row>
    <row r="401" spans="6:19" ht="15.75">
      <c r="F401" s="4"/>
      <c r="G401" s="4"/>
      <c r="R401" s="4"/>
      <c r="S401" s="4"/>
    </row>
    <row r="402" spans="6:19" ht="15.75">
      <c r="F402" s="4"/>
      <c r="G402" s="4"/>
      <c r="R402" s="4"/>
      <c r="S402" s="4"/>
    </row>
    <row r="403" spans="6:19" ht="15.75">
      <c r="F403" s="4"/>
      <c r="G403" s="4"/>
      <c r="R403" s="4"/>
      <c r="S403" s="4"/>
    </row>
    <row r="404" spans="6:19" ht="15.75">
      <c r="F404" s="4"/>
      <c r="G404" s="4"/>
      <c r="R404" s="4"/>
      <c r="S404" s="4"/>
    </row>
    <row r="405" spans="6:19" ht="15.75">
      <c r="F405" s="4"/>
      <c r="G405" s="4"/>
      <c r="R405" s="4"/>
      <c r="S405" s="4"/>
    </row>
    <row r="406" spans="6:19" ht="15.75">
      <c r="F406" s="4"/>
      <c r="G406" s="4"/>
      <c r="R406" s="4"/>
      <c r="S406" s="4"/>
    </row>
    <row r="407" spans="6:19" ht="15.75">
      <c r="F407" s="4"/>
      <c r="G407" s="4"/>
      <c r="R407" s="4"/>
      <c r="S407" s="4"/>
    </row>
    <row r="408" spans="6:19" ht="15.75">
      <c r="F408" s="4"/>
      <c r="G408" s="4"/>
      <c r="R408" s="4"/>
      <c r="S408" s="4"/>
    </row>
    <row r="409" spans="6:19" ht="15.75">
      <c r="F409" s="4"/>
      <c r="G409" s="4"/>
      <c r="R409" s="4"/>
      <c r="S409" s="4"/>
    </row>
    <row r="410" spans="6:19" ht="15.75">
      <c r="F410" s="4"/>
      <c r="G410" s="4"/>
      <c r="R410" s="4"/>
      <c r="S410" s="4"/>
    </row>
    <row r="411" spans="6:19" ht="15.75">
      <c r="F411" s="4"/>
      <c r="G411" s="4"/>
      <c r="R411" s="4"/>
      <c r="S411" s="4"/>
    </row>
    <row r="412" spans="6:19" ht="15.75">
      <c r="F412" s="4"/>
      <c r="G412" s="4"/>
      <c r="R412" s="4"/>
      <c r="S412" s="4"/>
    </row>
    <row r="413" spans="6:19" ht="15.75">
      <c r="F413" s="4"/>
      <c r="G413" s="4"/>
      <c r="R413" s="4"/>
      <c r="S413" s="4"/>
    </row>
    <row r="414" spans="6:19" ht="15.75">
      <c r="F414" s="4"/>
      <c r="G414" s="4"/>
      <c r="R414" s="4"/>
      <c r="S414" s="4"/>
    </row>
    <row r="415" spans="6:19" ht="15.75">
      <c r="F415" s="4"/>
      <c r="G415" s="4"/>
      <c r="R415" s="4"/>
      <c r="S415" s="4"/>
    </row>
    <row r="416" spans="6:19" ht="15.75">
      <c r="F416" s="4"/>
      <c r="G416" s="4"/>
      <c r="R416" s="4"/>
      <c r="S416" s="4"/>
    </row>
    <row r="417" spans="6:19" ht="15.75">
      <c r="F417" s="4"/>
      <c r="G417" s="4"/>
      <c r="R417" s="4"/>
      <c r="S417" s="4"/>
    </row>
    <row r="418" spans="6:19" ht="15.75">
      <c r="F418" s="4"/>
      <c r="G418" s="4"/>
      <c r="R418" s="4"/>
      <c r="S418" s="4"/>
    </row>
    <row r="419" spans="6:19" ht="15.75">
      <c r="F419" s="4"/>
      <c r="G419" s="4"/>
      <c r="R419" s="4"/>
      <c r="S419" s="4"/>
    </row>
    <row r="420" spans="6:19" ht="15.75">
      <c r="F420" s="4"/>
      <c r="G420" s="4"/>
      <c r="R420" s="4"/>
      <c r="S420" s="4"/>
    </row>
    <row r="421" spans="6:19" ht="15.75">
      <c r="F421" s="4"/>
      <c r="G421" s="4"/>
      <c r="R421" s="4"/>
      <c r="S421" s="4"/>
    </row>
    <row r="422" spans="6:19" ht="15.75">
      <c r="F422" s="4"/>
      <c r="G422" s="4"/>
      <c r="R422" s="4"/>
      <c r="S422" s="4"/>
    </row>
    <row r="423" spans="6:19" ht="15.75">
      <c r="F423" s="4"/>
      <c r="G423" s="4"/>
      <c r="R423" s="4"/>
      <c r="S423" s="4"/>
    </row>
    <row r="424" spans="6:19" ht="15.75">
      <c r="F424" s="4"/>
      <c r="G424" s="4"/>
      <c r="R424" s="4"/>
      <c r="S424" s="4"/>
    </row>
    <row r="425" spans="6:19" ht="15.75">
      <c r="F425" s="4"/>
      <c r="G425" s="4"/>
      <c r="R425" s="4"/>
      <c r="S425" s="4"/>
    </row>
    <row r="426" spans="6:19" ht="15.75">
      <c r="F426" s="4"/>
      <c r="G426" s="4"/>
      <c r="R426" s="4"/>
      <c r="S426" s="4"/>
    </row>
    <row r="427" spans="6:19" ht="15.75">
      <c r="F427" s="4"/>
      <c r="G427" s="4"/>
      <c r="R427" s="4"/>
      <c r="S427" s="4"/>
    </row>
    <row r="428" spans="6:19" ht="15.75">
      <c r="F428" s="4"/>
      <c r="G428" s="4"/>
      <c r="R428" s="4"/>
      <c r="S428" s="4"/>
    </row>
    <row r="429" spans="6:19" ht="15.75">
      <c r="F429" s="4"/>
      <c r="G429" s="4"/>
      <c r="R429" s="4"/>
      <c r="S429" s="4"/>
    </row>
    <row r="430" spans="6:19" ht="15.75">
      <c r="F430" s="4"/>
      <c r="G430" s="4"/>
      <c r="R430" s="4"/>
      <c r="S430" s="4"/>
    </row>
    <row r="431" spans="6:19" ht="15.75">
      <c r="F431" s="4"/>
      <c r="G431" s="4"/>
      <c r="R431" s="4"/>
      <c r="S431" s="4"/>
    </row>
    <row r="432" spans="6:19" ht="15.75">
      <c r="F432" s="4"/>
      <c r="G432" s="4"/>
      <c r="R432" s="4"/>
      <c r="S432" s="4"/>
    </row>
    <row r="433" spans="6:19" ht="15.75">
      <c r="F433" s="4"/>
      <c r="G433" s="4"/>
      <c r="R433" s="4"/>
      <c r="S433" s="4"/>
    </row>
    <row r="434" spans="6:19" ht="15.75">
      <c r="F434" s="4"/>
      <c r="G434" s="4"/>
      <c r="R434" s="4"/>
      <c r="S434" s="4"/>
    </row>
    <row r="435" spans="6:19" ht="15.75">
      <c r="F435" s="4"/>
      <c r="G435" s="4"/>
      <c r="R435" s="4"/>
      <c r="S435" s="4"/>
    </row>
    <row r="436" spans="6:19" ht="15.75">
      <c r="F436" s="4"/>
      <c r="G436" s="4"/>
      <c r="R436" s="4"/>
      <c r="S436" s="4"/>
    </row>
    <row r="437" spans="6:19" ht="15.75">
      <c r="F437" s="4"/>
      <c r="G437" s="4"/>
      <c r="R437" s="4"/>
      <c r="S437" s="4"/>
    </row>
    <row r="438" spans="6:19" ht="15.75">
      <c r="F438" s="4"/>
      <c r="G438" s="4"/>
      <c r="R438" s="4"/>
      <c r="S438" s="4"/>
    </row>
    <row r="439" spans="6:19" ht="15.75">
      <c r="F439" s="4"/>
      <c r="G439" s="4"/>
      <c r="R439" s="4"/>
      <c r="S439" s="4"/>
    </row>
    <row r="440" spans="6:19" ht="15.75">
      <c r="F440" s="4"/>
      <c r="G440" s="4"/>
      <c r="R440" s="4"/>
      <c r="S440" s="4"/>
    </row>
    <row r="441" spans="6:19" ht="15.75">
      <c r="F441" s="4"/>
      <c r="G441" s="4"/>
      <c r="R441" s="4"/>
      <c r="S441" s="4"/>
    </row>
    <row r="442" spans="6:19" ht="15.75">
      <c r="F442" s="4"/>
      <c r="G442" s="4"/>
      <c r="R442" s="4"/>
      <c r="S442" s="4"/>
    </row>
    <row r="443" spans="6:19" ht="15.75">
      <c r="F443" s="4"/>
      <c r="G443" s="4"/>
      <c r="R443" s="4"/>
      <c r="S443" s="4"/>
    </row>
    <row r="444" spans="6:19" ht="15.75">
      <c r="F444" s="4"/>
      <c r="G444" s="4"/>
      <c r="R444" s="4"/>
      <c r="S444" s="4"/>
    </row>
    <row r="445" spans="6:19" ht="15.75">
      <c r="F445" s="4"/>
      <c r="G445" s="4"/>
      <c r="R445" s="4"/>
      <c r="S445" s="4"/>
    </row>
    <row r="446" spans="6:19" ht="15.75">
      <c r="F446" s="4"/>
      <c r="G446" s="4"/>
      <c r="R446" s="4"/>
      <c r="S446" s="4"/>
    </row>
    <row r="447" spans="6:19" ht="15.75">
      <c r="F447" s="4"/>
      <c r="G447" s="4"/>
      <c r="R447" s="4"/>
      <c r="S447" s="4"/>
    </row>
    <row r="448" spans="6:19" ht="15.75">
      <c r="F448" s="4"/>
      <c r="G448" s="4"/>
      <c r="R448" s="4"/>
      <c r="S448" s="4"/>
    </row>
    <row r="449" spans="6:19" ht="15.75">
      <c r="F449" s="4"/>
      <c r="G449" s="4"/>
      <c r="R449" s="4"/>
      <c r="S449" s="4"/>
    </row>
    <row r="450" spans="6:19" ht="15.75">
      <c r="F450" s="4"/>
      <c r="G450" s="4"/>
      <c r="R450" s="4"/>
      <c r="S450" s="4"/>
    </row>
    <row r="451" spans="6:19" ht="15.75">
      <c r="F451" s="4"/>
      <c r="G451" s="4"/>
      <c r="R451" s="4"/>
      <c r="S451" s="4"/>
    </row>
    <row r="452" spans="6:19" ht="15.75">
      <c r="F452" s="4"/>
      <c r="G452" s="4"/>
      <c r="R452" s="4"/>
      <c r="S452" s="4"/>
    </row>
    <row r="453" spans="6:19" ht="15.75">
      <c r="F453" s="4"/>
      <c r="G453" s="4"/>
      <c r="R453" s="4"/>
      <c r="S453" s="4"/>
    </row>
    <row r="454" spans="6:19" ht="15.75">
      <c r="F454" s="4"/>
      <c r="G454" s="4"/>
      <c r="R454" s="4"/>
      <c r="S454" s="4"/>
    </row>
    <row r="455" spans="6:19" ht="15.75">
      <c r="F455" s="4"/>
      <c r="G455" s="4"/>
      <c r="R455" s="4"/>
      <c r="S455" s="4"/>
    </row>
    <row r="456" spans="6:19" ht="15.75">
      <c r="F456" s="4"/>
      <c r="G456" s="4"/>
      <c r="R456" s="4"/>
      <c r="S456" s="4"/>
    </row>
    <row r="457" spans="6:19" ht="15.75">
      <c r="F457" s="4"/>
      <c r="G457" s="4"/>
      <c r="R457" s="4"/>
      <c r="S457" s="4"/>
    </row>
    <row r="458" spans="6:19" ht="15.75">
      <c r="F458" s="4"/>
      <c r="G458" s="4"/>
      <c r="R458" s="4"/>
      <c r="S458" s="4"/>
    </row>
    <row r="459" spans="6:19" ht="15.75">
      <c r="F459" s="4"/>
      <c r="G459" s="4"/>
      <c r="R459" s="4"/>
      <c r="S459" s="4"/>
    </row>
    <row r="460" spans="6:19" ht="15.75">
      <c r="F460" s="4"/>
      <c r="G460" s="4"/>
      <c r="R460" s="4"/>
      <c r="S460" s="4"/>
    </row>
    <row r="461" spans="6:19" ht="15.75">
      <c r="F461" s="4"/>
      <c r="G461" s="4"/>
      <c r="R461" s="4"/>
      <c r="S461" s="4"/>
    </row>
    <row r="462" spans="6:19" ht="15.75">
      <c r="F462" s="4"/>
      <c r="G462" s="4"/>
      <c r="R462" s="4"/>
      <c r="S462" s="4"/>
    </row>
    <row r="463" spans="6:19" ht="15.75">
      <c r="F463" s="4"/>
      <c r="G463" s="4"/>
      <c r="R463" s="4"/>
      <c r="S463" s="4"/>
    </row>
    <row r="464" spans="6:19" ht="15.75">
      <c r="F464" s="4"/>
      <c r="G464" s="4"/>
      <c r="R464" s="4"/>
      <c r="S464" s="4"/>
    </row>
    <row r="465" spans="6:19" ht="15.75">
      <c r="F465" s="4"/>
      <c r="G465" s="4"/>
      <c r="R465" s="4"/>
      <c r="S465" s="4"/>
    </row>
    <row r="466" spans="6:19" ht="15.75">
      <c r="F466" s="4"/>
      <c r="G466" s="4"/>
      <c r="R466" s="4"/>
      <c r="S466" s="4"/>
    </row>
    <row r="467" spans="6:19" ht="15.75">
      <c r="F467" s="4"/>
      <c r="G467" s="4"/>
      <c r="R467" s="4"/>
      <c r="S467" s="4"/>
    </row>
    <row r="468" spans="6:19" ht="15.75">
      <c r="F468" s="4"/>
      <c r="G468" s="4"/>
      <c r="R468" s="4"/>
      <c r="S468" s="4"/>
    </row>
    <row r="469" spans="6:19" ht="15.75">
      <c r="F469" s="4"/>
      <c r="G469" s="4"/>
      <c r="R469" s="4"/>
      <c r="S469" s="4"/>
    </row>
    <row r="470" spans="6:19" ht="15.75">
      <c r="F470" s="4"/>
      <c r="G470" s="4"/>
      <c r="R470" s="4"/>
      <c r="S470" s="4"/>
    </row>
    <row r="471" spans="6:19" ht="15.75">
      <c r="F471" s="4"/>
      <c r="G471" s="4"/>
      <c r="R471" s="4"/>
      <c r="S471" s="4"/>
    </row>
    <row r="472" spans="6:19" ht="15.75">
      <c r="F472" s="4"/>
      <c r="G472" s="4"/>
      <c r="R472" s="4"/>
      <c r="S472" s="4"/>
    </row>
    <row r="473" spans="6:19" ht="15.75">
      <c r="F473" s="4"/>
      <c r="G473" s="4"/>
      <c r="R473" s="4"/>
      <c r="S473" s="4"/>
    </row>
    <row r="474" spans="6:19" ht="15.75">
      <c r="F474" s="4"/>
      <c r="G474" s="4"/>
      <c r="R474" s="4"/>
      <c r="S474" s="4"/>
    </row>
    <row r="475" spans="6:19" ht="15.75">
      <c r="F475" s="4"/>
      <c r="G475" s="4"/>
      <c r="R475" s="4"/>
      <c r="S475" s="4"/>
    </row>
    <row r="476" spans="6:19" ht="15.75">
      <c r="F476" s="4"/>
      <c r="G476" s="4"/>
      <c r="R476" s="4"/>
      <c r="S476" s="4"/>
    </row>
    <row r="477" spans="6:19" ht="15.75">
      <c r="F477" s="4"/>
      <c r="G477" s="4"/>
      <c r="R477" s="4"/>
      <c r="S477" s="4"/>
    </row>
    <row r="478" spans="6:19" ht="15.75">
      <c r="F478" s="4"/>
      <c r="G478" s="4"/>
      <c r="R478" s="4"/>
      <c r="S478" s="4"/>
    </row>
    <row r="479" spans="6:19" ht="15.75">
      <c r="F479" s="4"/>
      <c r="G479" s="4"/>
      <c r="R479" s="4"/>
      <c r="S479" s="4"/>
    </row>
    <row r="480" spans="6:19" ht="15.75">
      <c r="F480" s="4"/>
      <c r="G480" s="4"/>
      <c r="R480" s="4"/>
      <c r="S480" s="4"/>
    </row>
    <row r="481" spans="6:19" ht="15.75">
      <c r="F481" s="4"/>
      <c r="G481" s="4"/>
      <c r="R481" s="4"/>
      <c r="S481" s="4"/>
    </row>
    <row r="482" spans="6:19" ht="15.75">
      <c r="F482" s="4"/>
      <c r="G482" s="4"/>
      <c r="R482" s="4"/>
      <c r="S482" s="4"/>
    </row>
    <row r="483" spans="6:19" ht="15.75">
      <c r="F483" s="4"/>
      <c r="G483" s="4"/>
      <c r="R483" s="4"/>
      <c r="S483" s="4"/>
    </row>
    <row r="484" spans="6:19" ht="15.75">
      <c r="F484" s="4"/>
      <c r="G484" s="4"/>
      <c r="R484" s="4"/>
      <c r="S484" s="4"/>
    </row>
    <row r="485" spans="6:19" ht="15.75">
      <c r="F485" s="4"/>
      <c r="G485" s="4"/>
      <c r="R485" s="4"/>
      <c r="S485" s="4"/>
    </row>
    <row r="486" spans="6:19" ht="15.75">
      <c r="F486" s="4"/>
      <c r="G486" s="4"/>
      <c r="R486" s="4"/>
      <c r="S486" s="4"/>
    </row>
    <row r="487" spans="6:19" ht="15.75">
      <c r="F487" s="4"/>
      <c r="G487" s="4"/>
      <c r="R487" s="4"/>
      <c r="S487" s="4"/>
    </row>
    <row r="488" spans="6:19" ht="15.75">
      <c r="F488" s="4"/>
      <c r="G488" s="4"/>
      <c r="R488" s="4"/>
      <c r="S488" s="4"/>
    </row>
    <row r="489" spans="6:19" ht="15.75">
      <c r="F489" s="4"/>
      <c r="G489" s="4"/>
      <c r="R489" s="4"/>
      <c r="S489" s="4"/>
    </row>
    <row r="490" spans="6:19" ht="15.75">
      <c r="F490" s="4"/>
      <c r="G490" s="4"/>
      <c r="R490" s="4"/>
      <c r="S490" s="4"/>
    </row>
    <row r="491" spans="6:19" ht="15.75">
      <c r="F491" s="4"/>
      <c r="G491" s="4"/>
      <c r="R491" s="4"/>
      <c r="S491" s="4"/>
    </row>
    <row r="492" spans="6:19" ht="15.75">
      <c r="F492" s="4"/>
      <c r="G492" s="4"/>
      <c r="R492" s="4"/>
      <c r="S492" s="4"/>
    </row>
    <row r="493" spans="6:19" ht="15.75">
      <c r="F493" s="4"/>
      <c r="G493" s="4"/>
      <c r="R493" s="4"/>
      <c r="S493" s="4"/>
    </row>
    <row r="494" spans="6:19" ht="15.75">
      <c r="F494" s="4"/>
      <c r="G494" s="4"/>
      <c r="R494" s="4"/>
      <c r="S494" s="4"/>
    </row>
    <row r="495" spans="6:19" ht="15.75">
      <c r="F495" s="4"/>
      <c r="G495" s="4"/>
      <c r="R495" s="4"/>
      <c r="S495" s="4"/>
    </row>
    <row r="496" spans="6:19" ht="15.75">
      <c r="F496" s="4"/>
      <c r="G496" s="4"/>
      <c r="R496" s="4"/>
      <c r="S496" s="4"/>
    </row>
    <row r="497" spans="6:19" ht="15.75">
      <c r="F497" s="4"/>
      <c r="G497" s="4"/>
      <c r="R497" s="4"/>
      <c r="S497" s="4"/>
    </row>
    <row r="498" spans="6:19" ht="15.75">
      <c r="F498" s="4"/>
      <c r="G498" s="4"/>
      <c r="R498" s="4"/>
      <c r="S498" s="4"/>
    </row>
    <row r="499" spans="6:19" ht="15.75">
      <c r="F499" s="4"/>
      <c r="G499" s="4"/>
      <c r="R499" s="4"/>
      <c r="S499" s="4"/>
    </row>
    <row r="500" spans="6:19" ht="15.75">
      <c r="F500" s="4"/>
      <c r="G500" s="4"/>
      <c r="R500" s="4"/>
      <c r="S500" s="4"/>
    </row>
    <row r="501" spans="6:19" ht="15.75">
      <c r="F501" s="4"/>
      <c r="G501" s="4"/>
      <c r="R501" s="4"/>
      <c r="S501" s="4"/>
    </row>
    <row r="502" spans="6:19" ht="15.75">
      <c r="F502" s="4"/>
      <c r="G502" s="4"/>
      <c r="R502" s="4"/>
      <c r="S502" s="4"/>
    </row>
    <row r="503" spans="6:19" ht="15.75">
      <c r="F503" s="4"/>
      <c r="G503" s="4"/>
      <c r="R503" s="4"/>
      <c r="S503" s="4"/>
    </row>
    <row r="504" spans="6:19" ht="15.75">
      <c r="F504" s="4"/>
      <c r="G504" s="4"/>
      <c r="R504" s="4"/>
      <c r="S504" s="4"/>
    </row>
    <row r="505" spans="6:19" ht="15.75">
      <c r="F505" s="4"/>
      <c r="G505" s="4"/>
      <c r="R505" s="4"/>
      <c r="S505" s="4"/>
    </row>
    <row r="506" spans="6:19" ht="15.75">
      <c r="F506" s="4"/>
      <c r="G506" s="4"/>
      <c r="R506" s="4"/>
      <c r="S506" s="4"/>
    </row>
    <row r="507" spans="6:19" ht="15.75">
      <c r="F507" s="4"/>
      <c r="G507" s="4"/>
      <c r="R507" s="4"/>
      <c r="S507" s="4"/>
    </row>
    <row r="508" spans="6:19" ht="15.75">
      <c r="F508" s="4"/>
      <c r="G508" s="4"/>
      <c r="R508" s="4"/>
      <c r="S508" s="4"/>
    </row>
    <row r="509" spans="6:19" ht="15.75">
      <c r="F509" s="4"/>
      <c r="G509" s="4"/>
      <c r="R509" s="4"/>
      <c r="S509" s="4"/>
    </row>
    <row r="510" spans="6:19" ht="15.75">
      <c r="F510" s="4"/>
      <c r="G510" s="4"/>
      <c r="R510" s="4"/>
      <c r="S510" s="4"/>
    </row>
    <row r="511" spans="6:19" ht="15.75">
      <c r="F511" s="4"/>
      <c r="G511" s="4"/>
      <c r="R511" s="4"/>
      <c r="S511" s="4"/>
    </row>
    <row r="512" spans="6:19" ht="15.75">
      <c r="F512" s="4"/>
      <c r="G512" s="4"/>
      <c r="R512" s="4"/>
      <c r="S512" s="4"/>
    </row>
    <row r="513" spans="6:19" ht="15.75">
      <c r="F513" s="4"/>
      <c r="G513" s="4"/>
      <c r="R513" s="4"/>
      <c r="S513" s="4"/>
    </row>
    <row r="514" spans="6:19" ht="15.75">
      <c r="F514" s="4"/>
      <c r="G514" s="4"/>
      <c r="R514" s="4"/>
      <c r="S514" s="4"/>
    </row>
    <row r="515" spans="6:19" ht="15.75">
      <c r="F515" s="4"/>
      <c r="G515" s="4"/>
      <c r="R515" s="4"/>
      <c r="S515" s="4"/>
    </row>
    <row r="516" spans="6:19" ht="15.75">
      <c r="F516" s="4"/>
      <c r="G516" s="4"/>
      <c r="R516" s="4"/>
      <c r="S516" s="4"/>
    </row>
    <row r="517" spans="6:19" ht="15.75">
      <c r="F517" s="4"/>
      <c r="G517" s="4"/>
      <c r="R517" s="4"/>
      <c r="S517" s="4"/>
    </row>
    <row r="518" spans="6:19" ht="15.75">
      <c r="F518" s="4"/>
      <c r="G518" s="4"/>
      <c r="R518" s="4"/>
      <c r="S518" s="4"/>
    </row>
    <row r="519" spans="6:19" ht="15.75">
      <c r="F519" s="4"/>
      <c r="G519" s="4"/>
      <c r="R519" s="4"/>
      <c r="S519" s="4"/>
    </row>
    <row r="520" spans="6:19" ht="15.75">
      <c r="F520" s="4"/>
      <c r="G520" s="4"/>
      <c r="R520" s="4"/>
      <c r="S520" s="4"/>
    </row>
    <row r="521" spans="6:19" ht="15.75">
      <c r="F521" s="4"/>
      <c r="G521" s="4"/>
      <c r="R521" s="4"/>
      <c r="S521" s="4"/>
    </row>
    <row r="522" spans="6:19" ht="15.75">
      <c r="F522" s="4"/>
      <c r="G522" s="4"/>
      <c r="R522" s="4"/>
      <c r="S522" s="4"/>
    </row>
    <row r="523" spans="6:19" ht="15.75">
      <c r="F523" s="4"/>
      <c r="G523" s="4"/>
      <c r="R523" s="4"/>
      <c r="S523" s="4"/>
    </row>
    <row r="524" spans="6:19" ht="15.75">
      <c r="F524" s="4"/>
      <c r="G524" s="4"/>
      <c r="R524" s="4"/>
      <c r="S524" s="4"/>
    </row>
    <row r="525" spans="6:19" ht="15.75">
      <c r="F525" s="4"/>
      <c r="G525" s="4"/>
      <c r="R525" s="4"/>
      <c r="S525" s="4"/>
    </row>
    <row r="526" spans="6:19" ht="15.75">
      <c r="F526" s="4"/>
      <c r="G526" s="4"/>
      <c r="R526" s="4"/>
      <c r="S526" s="4"/>
    </row>
    <row r="527" spans="6:19" ht="15.75">
      <c r="F527" s="4"/>
      <c r="G527" s="4"/>
      <c r="R527" s="4"/>
      <c r="S527" s="4"/>
    </row>
    <row r="528" spans="6:19" ht="15.75">
      <c r="F528" s="4"/>
      <c r="G528" s="4"/>
      <c r="R528" s="4"/>
      <c r="S528" s="4"/>
    </row>
    <row r="529" spans="6:19" ht="15.75">
      <c r="F529" s="4"/>
      <c r="G529" s="4"/>
      <c r="R529" s="4"/>
      <c r="S529" s="4"/>
    </row>
    <row r="530" spans="6:19" ht="15.75">
      <c r="F530" s="4"/>
      <c r="G530" s="4"/>
      <c r="R530" s="4"/>
      <c r="S530" s="4"/>
    </row>
    <row r="531" spans="6:19" ht="15.75">
      <c r="F531" s="4"/>
      <c r="G531" s="4"/>
      <c r="R531" s="4"/>
      <c r="S531" s="4"/>
    </row>
    <row r="532" spans="6:19" ht="15.75">
      <c r="F532" s="4"/>
      <c r="G532" s="4"/>
      <c r="R532" s="4"/>
      <c r="S532" s="4"/>
    </row>
    <row r="533" spans="6:19" ht="15.75">
      <c r="F533" s="4"/>
      <c r="G533" s="4"/>
      <c r="R533" s="4"/>
      <c r="S533" s="4"/>
    </row>
    <row r="534" spans="6:19" ht="15.75">
      <c r="F534" s="4"/>
      <c r="G534" s="4"/>
      <c r="R534" s="4"/>
      <c r="S534" s="4"/>
    </row>
    <row r="535" spans="6:19" ht="15.75">
      <c r="F535" s="4"/>
      <c r="G535" s="4"/>
      <c r="R535" s="4"/>
      <c r="S535" s="4"/>
    </row>
    <row r="536" spans="6:19" ht="15.75">
      <c r="F536" s="4"/>
      <c r="G536" s="4"/>
      <c r="R536" s="4"/>
      <c r="S536" s="4"/>
    </row>
    <row r="537" spans="6:19" ht="15.75">
      <c r="F537" s="4"/>
      <c r="G537" s="4"/>
      <c r="R537" s="4"/>
      <c r="S537" s="4"/>
    </row>
    <row r="538" spans="6:19" ht="15.75">
      <c r="F538" s="4"/>
      <c r="G538" s="4"/>
      <c r="R538" s="4"/>
      <c r="S538" s="4"/>
    </row>
    <row r="539" spans="6:19" ht="15.75">
      <c r="F539" s="4"/>
      <c r="G539" s="4"/>
      <c r="R539" s="4"/>
      <c r="S539" s="4"/>
    </row>
    <row r="540" spans="6:19" ht="15.75">
      <c r="F540" s="4"/>
      <c r="G540" s="4"/>
      <c r="R540" s="4"/>
      <c r="S540" s="4"/>
    </row>
    <row r="541" spans="6:19" ht="15.75">
      <c r="F541" s="4"/>
      <c r="G541" s="4"/>
      <c r="R541" s="4"/>
      <c r="S541" s="4"/>
    </row>
    <row r="542" spans="6:19" ht="15.75">
      <c r="F542" s="4"/>
      <c r="G542" s="4"/>
      <c r="R542" s="4"/>
      <c r="S542" s="4"/>
    </row>
    <row r="543" spans="6:19" ht="15.75">
      <c r="F543" s="4"/>
      <c r="G543" s="4"/>
      <c r="R543" s="4"/>
      <c r="S543" s="4"/>
    </row>
    <row r="544" spans="6:19" ht="15.75">
      <c r="F544" s="4"/>
      <c r="G544" s="4"/>
      <c r="R544" s="4"/>
      <c r="S544" s="4"/>
    </row>
    <row r="545" spans="6:19" ht="15.75">
      <c r="F545" s="4"/>
      <c r="G545" s="4"/>
      <c r="R545" s="4"/>
      <c r="S545" s="4"/>
    </row>
    <row r="546" spans="6:19" ht="15.75">
      <c r="F546" s="4"/>
      <c r="G546" s="4"/>
      <c r="R546" s="4"/>
      <c r="S546" s="4"/>
    </row>
    <row r="547" spans="6:19" ht="15.75">
      <c r="F547" s="4"/>
      <c r="G547" s="4"/>
      <c r="R547" s="4"/>
      <c r="S547" s="4"/>
    </row>
    <row r="548" spans="6:19" ht="15.75">
      <c r="F548" s="4"/>
      <c r="G548" s="4"/>
      <c r="R548" s="4"/>
      <c r="S548" s="4"/>
    </row>
    <row r="549" spans="6:19" ht="15.75">
      <c r="F549" s="4"/>
      <c r="G549" s="4"/>
      <c r="R549" s="4"/>
      <c r="S549" s="4"/>
    </row>
    <row r="550" spans="6:19" ht="15.75">
      <c r="F550" s="4"/>
      <c r="G550" s="4"/>
      <c r="R550" s="4"/>
      <c r="S550" s="4"/>
    </row>
    <row r="551" spans="6:19" ht="15.75">
      <c r="F551" s="4"/>
      <c r="G551" s="4"/>
      <c r="R551" s="4"/>
      <c r="S551" s="4"/>
    </row>
    <row r="552" spans="6:19" ht="15.75">
      <c r="F552" s="4"/>
      <c r="G552" s="4"/>
      <c r="R552" s="4"/>
      <c r="S552" s="4"/>
    </row>
    <row r="553" spans="6:19" ht="15.75">
      <c r="F553" s="4"/>
      <c r="G553" s="4"/>
      <c r="R553" s="4"/>
      <c r="S553" s="4"/>
    </row>
    <row r="554" spans="6:19" ht="15.75">
      <c r="F554" s="4"/>
      <c r="G554" s="4"/>
      <c r="R554" s="4"/>
      <c r="S554" s="4"/>
    </row>
    <row r="555" spans="6:19" ht="15.75">
      <c r="F555" s="4"/>
      <c r="G555" s="4"/>
      <c r="R555" s="4"/>
      <c r="S555" s="4"/>
    </row>
    <row r="556" spans="6:19" ht="15.75">
      <c r="F556" s="4"/>
      <c r="G556" s="4"/>
      <c r="R556" s="4"/>
      <c r="S556" s="4"/>
    </row>
    <row r="557" spans="6:19" ht="15.75">
      <c r="F557" s="4"/>
      <c r="G557" s="4"/>
      <c r="R557" s="4"/>
      <c r="S557" s="4"/>
    </row>
    <row r="558" spans="6:19" ht="15.75">
      <c r="F558" s="4"/>
      <c r="G558" s="4"/>
      <c r="R558" s="4"/>
      <c r="S558" s="4"/>
    </row>
    <row r="559" spans="6:19" ht="15.75">
      <c r="F559" s="4"/>
      <c r="G559" s="4"/>
      <c r="R559" s="4"/>
      <c r="S559" s="4"/>
    </row>
    <row r="560" spans="6:19" ht="15.75">
      <c r="F560" s="4"/>
      <c r="G560" s="4"/>
      <c r="R560" s="4"/>
      <c r="S560" s="4"/>
    </row>
    <row r="561" spans="6:19" ht="15.75">
      <c r="F561" s="4"/>
      <c r="G561" s="4"/>
      <c r="R561" s="4"/>
      <c r="S561" s="4"/>
    </row>
    <row r="562" spans="6:19" ht="15.75">
      <c r="F562" s="4"/>
      <c r="G562" s="4"/>
      <c r="R562" s="4"/>
      <c r="S562" s="4"/>
    </row>
    <row r="563" spans="6:19" ht="15.75">
      <c r="F563" s="4"/>
      <c r="G563" s="4"/>
      <c r="R563" s="4"/>
      <c r="S563" s="4"/>
    </row>
    <row r="564" spans="6:19" ht="15.75">
      <c r="F564" s="4"/>
      <c r="G564" s="4"/>
      <c r="R564" s="4"/>
      <c r="S564" s="4"/>
    </row>
    <row r="565" spans="6:19" ht="15.75">
      <c r="F565" s="4"/>
      <c r="G565" s="4"/>
      <c r="R565" s="4"/>
      <c r="S565" s="4"/>
    </row>
    <row r="566" spans="6:19" ht="15.75">
      <c r="F566" s="4"/>
      <c r="G566" s="4"/>
      <c r="R566" s="4"/>
      <c r="S566" s="4"/>
    </row>
    <row r="567" spans="6:19" ht="15.75">
      <c r="F567" s="4"/>
      <c r="G567" s="4"/>
      <c r="R567" s="4"/>
      <c r="S567" s="4"/>
    </row>
    <row r="568" spans="6:19" ht="15.75">
      <c r="F568" s="4"/>
      <c r="G568" s="4"/>
      <c r="R568" s="4"/>
      <c r="S568" s="4"/>
    </row>
    <row r="569" spans="6:19" ht="15.75">
      <c r="F569" s="4"/>
      <c r="G569" s="4"/>
      <c r="R569" s="4"/>
      <c r="S569" s="4"/>
    </row>
    <row r="570" spans="6:19" ht="15.75">
      <c r="F570" s="4"/>
      <c r="G570" s="4"/>
      <c r="R570" s="4"/>
      <c r="S570" s="4"/>
    </row>
    <row r="571" spans="6:19" ht="15.75">
      <c r="F571" s="4"/>
      <c r="G571" s="4"/>
      <c r="R571" s="4"/>
      <c r="S571" s="4"/>
    </row>
    <row r="572" spans="6:19" ht="15.75">
      <c r="F572" s="4"/>
      <c r="G572" s="4"/>
      <c r="R572" s="4"/>
      <c r="S572" s="4"/>
    </row>
    <row r="573" spans="6:19" ht="15.75">
      <c r="F573" s="4"/>
      <c r="G573" s="4"/>
      <c r="R573" s="4"/>
      <c r="S573" s="4"/>
    </row>
    <row r="574" spans="6:19" ht="15.75">
      <c r="F574" s="4"/>
      <c r="G574" s="4"/>
      <c r="R574" s="4"/>
      <c r="S574" s="4"/>
    </row>
    <row r="575" spans="6:19" ht="15.75">
      <c r="F575" s="4"/>
      <c r="G575" s="4"/>
      <c r="R575" s="4"/>
      <c r="S575" s="4"/>
    </row>
    <row r="576" spans="6:19" ht="15.75">
      <c r="F576" s="4"/>
      <c r="G576" s="4"/>
      <c r="R576" s="4"/>
      <c r="S576" s="4"/>
    </row>
    <row r="577" spans="6:19" ht="15.75">
      <c r="F577" s="4"/>
      <c r="G577" s="4"/>
      <c r="R577" s="4"/>
      <c r="S577" s="4"/>
    </row>
    <row r="578" spans="6:19" ht="15.75">
      <c r="F578" s="4"/>
      <c r="G578" s="4"/>
      <c r="R578" s="4"/>
      <c r="S578" s="4"/>
    </row>
    <row r="579" spans="6:19" ht="15.75">
      <c r="F579" s="4"/>
      <c r="G579" s="4"/>
      <c r="R579" s="4"/>
      <c r="S579" s="4"/>
    </row>
    <row r="580" spans="6:19" ht="15.75">
      <c r="F580" s="4"/>
      <c r="G580" s="4"/>
      <c r="R580" s="4"/>
      <c r="S580" s="4"/>
    </row>
    <row r="581" spans="6:19" ht="15.75">
      <c r="F581" s="4"/>
      <c r="G581" s="4"/>
      <c r="R581" s="4"/>
      <c r="S581" s="4"/>
    </row>
    <row r="582" spans="6:19" ht="15.75">
      <c r="F582" s="4"/>
      <c r="G582" s="4"/>
      <c r="R582" s="4"/>
      <c r="S582" s="4"/>
    </row>
    <row r="583" spans="6:19" ht="15.75">
      <c r="F583" s="4"/>
      <c r="G583" s="4"/>
      <c r="R583" s="4"/>
      <c r="S583" s="4"/>
    </row>
    <row r="584" spans="6:19" ht="15.75">
      <c r="F584" s="4"/>
      <c r="G584" s="4"/>
      <c r="R584" s="4"/>
      <c r="S584" s="4"/>
    </row>
    <row r="585" spans="6:19" ht="15.75">
      <c r="F585" s="4"/>
      <c r="G585" s="4"/>
      <c r="R585" s="4"/>
      <c r="S585" s="4"/>
    </row>
    <row r="586" spans="6:19" ht="15.75">
      <c r="F586" s="4"/>
      <c r="G586" s="4"/>
      <c r="R586" s="4"/>
      <c r="S586" s="4"/>
    </row>
    <row r="587" spans="6:19" ht="15.75">
      <c r="F587" s="4"/>
      <c r="G587" s="4"/>
      <c r="R587" s="4"/>
      <c r="S587" s="4"/>
    </row>
    <row r="588" spans="6:19" ht="15.75">
      <c r="F588" s="4"/>
      <c r="G588" s="4"/>
      <c r="R588" s="4"/>
      <c r="S588" s="4"/>
    </row>
    <row r="589" spans="6:19" ht="15.75">
      <c r="F589" s="4"/>
      <c r="G589" s="4"/>
      <c r="R589" s="4"/>
      <c r="S589" s="4"/>
    </row>
    <row r="590" spans="6:19" ht="15.75">
      <c r="F590" s="4"/>
      <c r="G590" s="4"/>
      <c r="R590" s="4"/>
      <c r="S590" s="4"/>
    </row>
    <row r="591" spans="6:19" ht="15.75">
      <c r="F591" s="4"/>
      <c r="G591" s="4"/>
      <c r="R591" s="4"/>
      <c r="S591" s="4"/>
    </row>
    <row r="592" spans="6:19" ht="15.75">
      <c r="F592" s="4"/>
      <c r="G592" s="4"/>
      <c r="R592" s="4"/>
      <c r="S592" s="4"/>
    </row>
    <row r="593" spans="6:19" ht="15.75">
      <c r="F593" s="4"/>
      <c r="G593" s="4"/>
      <c r="R593" s="4"/>
      <c r="S593" s="4"/>
    </row>
    <row r="594" spans="6:19" ht="15.75">
      <c r="F594" s="4"/>
      <c r="G594" s="4"/>
      <c r="R594" s="4"/>
      <c r="S594" s="4"/>
    </row>
    <row r="595" spans="6:19" ht="15.75">
      <c r="F595" s="4"/>
      <c r="G595" s="4"/>
      <c r="R595" s="4"/>
      <c r="S595" s="4"/>
    </row>
    <row r="596" spans="6:19" ht="15.75">
      <c r="F596" s="4"/>
      <c r="G596" s="4"/>
      <c r="R596" s="4"/>
      <c r="S596" s="4"/>
    </row>
    <row r="597" spans="6:19" ht="15.75">
      <c r="F597" s="4"/>
      <c r="G597" s="4"/>
      <c r="R597" s="4"/>
      <c r="S597" s="4"/>
    </row>
    <row r="598" spans="6:19" ht="15.75">
      <c r="F598" s="4"/>
      <c r="G598" s="4"/>
      <c r="R598" s="4"/>
      <c r="S598" s="4"/>
    </row>
    <row r="599" spans="6:19" ht="15.75">
      <c r="F599" s="4"/>
      <c r="G599" s="4"/>
      <c r="R599" s="4"/>
      <c r="S599" s="4"/>
    </row>
    <row r="600" spans="6:19" ht="15.75">
      <c r="F600" s="4"/>
      <c r="G600" s="4"/>
      <c r="R600" s="4"/>
      <c r="S600" s="4"/>
    </row>
    <row r="601" spans="6:19" ht="15.75">
      <c r="F601" s="4"/>
      <c r="G601" s="4"/>
      <c r="R601" s="4"/>
      <c r="S601" s="4"/>
    </row>
    <row r="602" spans="6:19" ht="15.75">
      <c r="F602" s="4"/>
      <c r="G602" s="4"/>
      <c r="R602" s="4"/>
      <c r="S602" s="4"/>
    </row>
    <row r="603" spans="6:19" ht="15.75">
      <c r="F603" s="4"/>
      <c r="G603" s="4"/>
      <c r="R603" s="4"/>
      <c r="S603" s="4"/>
    </row>
    <row r="604" spans="6:19" ht="15.75">
      <c r="F604" s="4"/>
      <c r="G604" s="4"/>
      <c r="R604" s="4"/>
      <c r="S604" s="4"/>
    </row>
    <row r="605" spans="6:19" ht="15.75">
      <c r="F605" s="4"/>
      <c r="G605" s="4"/>
      <c r="R605" s="4"/>
      <c r="S605" s="4"/>
    </row>
    <row r="606" spans="6:19" ht="15.75">
      <c r="F606" s="4"/>
      <c r="G606" s="4"/>
      <c r="R606" s="4"/>
      <c r="S606" s="4"/>
    </row>
    <row r="607" spans="6:19" ht="15.75">
      <c r="F607" s="4"/>
      <c r="G607" s="4"/>
      <c r="R607" s="4"/>
      <c r="S607" s="4"/>
    </row>
    <row r="608" spans="6:19" ht="15.75">
      <c r="F608" s="4"/>
      <c r="G608" s="4"/>
      <c r="R608" s="4"/>
      <c r="S608" s="4"/>
    </row>
    <row r="609" spans="6:19" ht="15.75">
      <c r="F609" s="4"/>
      <c r="G609" s="4"/>
      <c r="R609" s="4"/>
      <c r="S609" s="4"/>
    </row>
    <row r="610" spans="6:19" ht="15.75">
      <c r="F610" s="4"/>
      <c r="G610" s="4"/>
      <c r="R610" s="4"/>
      <c r="S610" s="4"/>
    </row>
    <row r="611" spans="6:19" ht="15.75">
      <c r="F611" s="4"/>
      <c r="G611" s="4"/>
      <c r="R611" s="4"/>
      <c r="S611" s="4"/>
    </row>
    <row r="612" spans="6:19" ht="15.75">
      <c r="F612" s="4"/>
      <c r="G612" s="4"/>
      <c r="R612" s="4"/>
      <c r="S612" s="4"/>
    </row>
    <row r="613" spans="6:19" ht="15.75">
      <c r="F613" s="4"/>
      <c r="G613" s="4"/>
      <c r="R613" s="4"/>
      <c r="S613" s="4"/>
    </row>
    <row r="614" spans="6:19" ht="15.75">
      <c r="F614" s="4"/>
      <c r="G614" s="4"/>
      <c r="R614" s="4"/>
      <c r="S614" s="4"/>
    </row>
    <row r="615" spans="6:19" ht="15.75">
      <c r="F615" s="4"/>
      <c r="G615" s="4"/>
      <c r="R615" s="4"/>
      <c r="S615" s="4"/>
    </row>
    <row r="616" spans="6:19" ht="15.75">
      <c r="F616" s="4"/>
      <c r="G616" s="4"/>
      <c r="R616" s="4"/>
      <c r="S616" s="4"/>
    </row>
    <row r="617" spans="6:19" ht="15.75">
      <c r="F617" s="4"/>
      <c r="G617" s="4"/>
      <c r="R617" s="4"/>
      <c r="S617" s="4"/>
    </row>
    <row r="618" spans="6:19" ht="15.75">
      <c r="F618" s="4"/>
      <c r="G618" s="4"/>
      <c r="R618" s="4"/>
      <c r="S618" s="4"/>
    </row>
    <row r="619" spans="6:19" ht="15.75">
      <c r="F619" s="4"/>
      <c r="G619" s="4"/>
      <c r="R619" s="4"/>
      <c r="S619" s="4"/>
    </row>
    <row r="620" spans="6:19" ht="15.75">
      <c r="F620" s="4"/>
      <c r="G620" s="4"/>
      <c r="R620" s="4"/>
      <c r="S620" s="4"/>
    </row>
    <row r="621" spans="6:19" ht="15.75">
      <c r="F621" s="4"/>
      <c r="G621" s="4"/>
      <c r="R621" s="4"/>
      <c r="S621" s="4"/>
    </row>
    <row r="622" spans="6:19" ht="15.75">
      <c r="F622" s="4"/>
      <c r="G622" s="4"/>
      <c r="R622" s="4"/>
      <c r="S622" s="4"/>
    </row>
    <row r="623" spans="6:19" ht="15.75">
      <c r="F623" s="4"/>
      <c r="G623" s="4"/>
      <c r="R623" s="4"/>
      <c r="S623" s="4"/>
    </row>
    <row r="624" spans="6:19" ht="15.75">
      <c r="F624" s="4"/>
      <c r="G624" s="4"/>
      <c r="R624" s="4"/>
      <c r="S624" s="4"/>
    </row>
    <row r="625" spans="6:19" ht="15.75">
      <c r="F625" s="4"/>
      <c r="G625" s="4"/>
      <c r="R625" s="4"/>
      <c r="S625" s="4"/>
    </row>
    <row r="626" spans="6:19" ht="15.75">
      <c r="F626" s="4"/>
      <c r="G626" s="4"/>
      <c r="R626" s="4"/>
      <c r="S626" s="4"/>
    </row>
    <row r="627" spans="6:19" ht="15.75">
      <c r="F627" s="4"/>
      <c r="G627" s="4"/>
      <c r="R627" s="4"/>
      <c r="S627" s="4"/>
    </row>
    <row r="628" spans="6:19" ht="15.75">
      <c r="F628" s="4"/>
      <c r="G628" s="4"/>
      <c r="R628" s="4"/>
      <c r="S628" s="4"/>
    </row>
    <row r="629" spans="6:19" ht="15.75">
      <c r="F629" s="4"/>
      <c r="G629" s="4"/>
      <c r="R629" s="4"/>
      <c r="S629" s="4"/>
    </row>
    <row r="630" spans="6:19" ht="15.75">
      <c r="F630" s="4"/>
      <c r="G630" s="4"/>
      <c r="R630" s="4"/>
      <c r="S630" s="4"/>
    </row>
    <row r="631" spans="6:19" ht="15.75">
      <c r="F631" s="4"/>
      <c r="G631" s="4"/>
      <c r="R631" s="4"/>
      <c r="S631" s="4"/>
    </row>
    <row r="632" spans="6:19" ht="15.75">
      <c r="F632" s="4"/>
      <c r="G632" s="4"/>
      <c r="R632" s="4"/>
      <c r="S632" s="4"/>
    </row>
    <row r="633" spans="6:19" ht="15.75">
      <c r="F633" s="4"/>
      <c r="G633" s="4"/>
      <c r="R633" s="4"/>
      <c r="S633" s="4"/>
    </row>
    <row r="634" spans="6:19" ht="15.75">
      <c r="F634" s="4"/>
      <c r="G634" s="4"/>
      <c r="R634" s="4"/>
      <c r="S634" s="4"/>
    </row>
    <row r="635" spans="6:19" ht="15.75">
      <c r="F635" s="4"/>
      <c r="G635" s="4"/>
      <c r="R635" s="4"/>
      <c r="S635" s="4"/>
    </row>
    <row r="636" spans="6:19" ht="15.75">
      <c r="F636" s="4"/>
      <c r="G636" s="4"/>
      <c r="R636" s="4"/>
      <c r="S636" s="4"/>
    </row>
    <row r="637" spans="6:19" ht="15.75">
      <c r="F637" s="4"/>
      <c r="G637" s="4"/>
      <c r="R637" s="4"/>
      <c r="S637" s="4"/>
    </row>
    <row r="638" spans="6:19" ht="15.75">
      <c r="F638" s="4"/>
      <c r="G638" s="4"/>
      <c r="R638" s="4"/>
      <c r="S638" s="4"/>
    </row>
    <row r="639" spans="6:19" ht="15.75">
      <c r="F639" s="4"/>
      <c r="G639" s="4"/>
      <c r="R639" s="4"/>
      <c r="S639" s="4"/>
    </row>
    <row r="640" spans="6:19" ht="15.75">
      <c r="F640" s="4"/>
      <c r="G640" s="4"/>
      <c r="R640" s="4"/>
      <c r="S640" s="4"/>
    </row>
    <row r="641" spans="6:19" ht="15.75">
      <c r="F641" s="4"/>
      <c r="G641" s="4"/>
      <c r="R641" s="4"/>
      <c r="S641" s="4"/>
    </row>
    <row r="642" spans="6:19" ht="15.75">
      <c r="F642" s="4"/>
      <c r="G642" s="4"/>
      <c r="R642" s="4"/>
      <c r="S642" s="4"/>
    </row>
    <row r="643" spans="6:19" ht="15.75">
      <c r="F643" s="4"/>
      <c r="G643" s="4"/>
      <c r="R643" s="4"/>
      <c r="S643" s="4"/>
    </row>
    <row r="644" spans="6:19" ht="15.75">
      <c r="F644" s="4"/>
      <c r="G644" s="4"/>
      <c r="R644" s="4"/>
      <c r="S644" s="4"/>
    </row>
    <row r="645" spans="6:19" ht="15.75">
      <c r="F645" s="4"/>
      <c r="G645" s="4"/>
      <c r="R645" s="4"/>
      <c r="S645" s="4"/>
    </row>
    <row r="646" spans="6:19" ht="15.75">
      <c r="F646" s="4"/>
      <c r="G646" s="4"/>
      <c r="R646" s="4"/>
      <c r="S646" s="4"/>
    </row>
    <row r="647" spans="6:19" ht="15.75">
      <c r="F647" s="4"/>
      <c r="G647" s="4"/>
      <c r="R647" s="4"/>
      <c r="S647" s="4"/>
    </row>
    <row r="648" spans="6:19" ht="15.75">
      <c r="F648" s="4"/>
      <c r="G648" s="4"/>
      <c r="R648" s="4"/>
      <c r="S648" s="4"/>
    </row>
    <row r="649" spans="6:19" ht="15.75">
      <c r="F649" s="4"/>
      <c r="G649" s="4"/>
      <c r="R649" s="4"/>
      <c r="S649" s="4"/>
    </row>
    <row r="650" spans="6:19" ht="15.75">
      <c r="F650" s="4"/>
      <c r="G650" s="4"/>
      <c r="R650" s="4"/>
      <c r="S650" s="4"/>
    </row>
    <row r="651" spans="6:19" ht="15.75">
      <c r="F651" s="4"/>
      <c r="G651" s="4"/>
      <c r="R651" s="4"/>
      <c r="S651" s="4"/>
    </row>
    <row r="652" spans="6:19" ht="15.75">
      <c r="F652" s="4"/>
      <c r="G652" s="4"/>
      <c r="R652" s="4"/>
      <c r="S652" s="4"/>
    </row>
    <row r="653" spans="6:19" ht="15.75">
      <c r="F653" s="4"/>
      <c r="G653" s="4"/>
      <c r="R653" s="4"/>
      <c r="S653" s="4"/>
    </row>
    <row r="654" spans="6:19" ht="15.75">
      <c r="F654" s="4"/>
      <c r="G654" s="4"/>
      <c r="R654" s="4"/>
      <c r="S654" s="4"/>
    </row>
    <row r="655" spans="6:19" ht="15.75">
      <c r="F655" s="4"/>
      <c r="G655" s="4"/>
      <c r="R655" s="4"/>
      <c r="S655" s="4"/>
    </row>
    <row r="656" spans="6:19" ht="15.75">
      <c r="F656" s="4"/>
      <c r="G656" s="4"/>
      <c r="R656" s="4"/>
      <c r="S656" s="4"/>
    </row>
    <row r="657" spans="6:19" ht="15.75">
      <c r="F657" s="4"/>
      <c r="G657" s="4"/>
      <c r="R657" s="4"/>
      <c r="S657" s="4"/>
    </row>
    <row r="658" spans="6:19" ht="15.75">
      <c r="F658" s="4"/>
      <c r="G658" s="4"/>
      <c r="R658" s="4"/>
      <c r="S658" s="4"/>
    </row>
    <row r="659" spans="6:19" ht="15.75">
      <c r="F659" s="4"/>
      <c r="G659" s="4"/>
      <c r="R659" s="4"/>
      <c r="S659" s="4"/>
    </row>
    <row r="660" spans="6:19" ht="15.75">
      <c r="F660" s="4"/>
      <c r="G660" s="4"/>
      <c r="R660" s="4"/>
      <c r="S660" s="4"/>
    </row>
    <row r="661" spans="6:19" ht="15.75">
      <c r="F661" s="4"/>
      <c r="G661" s="4"/>
      <c r="R661" s="4"/>
      <c r="S661" s="4"/>
    </row>
    <row r="662" spans="6:19" ht="15.75">
      <c r="F662" s="4"/>
      <c r="G662" s="4"/>
      <c r="R662" s="4"/>
      <c r="S662" s="4"/>
    </row>
    <row r="663" spans="6:19" ht="15.75">
      <c r="F663" s="4"/>
      <c r="G663" s="4"/>
      <c r="R663" s="4"/>
      <c r="S663" s="4"/>
    </row>
    <row r="664" spans="6:19" ht="15.75">
      <c r="F664" s="4"/>
      <c r="G664" s="4"/>
      <c r="R664" s="4"/>
      <c r="S664" s="4"/>
    </row>
    <row r="665" spans="6:19" ht="15.75">
      <c r="F665" s="4"/>
      <c r="G665" s="4"/>
      <c r="R665" s="4"/>
      <c r="S665" s="4"/>
    </row>
    <row r="666" spans="6:19" ht="15.75">
      <c r="F666" s="4"/>
      <c r="G666" s="4"/>
      <c r="R666" s="4"/>
      <c r="S666" s="4"/>
    </row>
    <row r="667" spans="6:19" ht="15.75">
      <c r="F667" s="4"/>
      <c r="G667" s="4"/>
      <c r="R667" s="4"/>
      <c r="S667" s="4"/>
    </row>
    <row r="668" spans="6:19" ht="15.75">
      <c r="F668" s="4"/>
      <c r="G668" s="4"/>
      <c r="R668" s="4"/>
      <c r="S668" s="4"/>
    </row>
    <row r="669" spans="6:19" ht="15.75">
      <c r="F669" s="4"/>
      <c r="G669" s="4"/>
      <c r="R669" s="4"/>
      <c r="S669" s="4"/>
    </row>
    <row r="670" spans="6:19" ht="15.75">
      <c r="F670" s="4"/>
      <c r="G670" s="4"/>
      <c r="R670" s="4"/>
      <c r="S670" s="4"/>
    </row>
    <row r="671" spans="6:19" ht="15.75">
      <c r="F671" s="4"/>
      <c r="G671" s="4"/>
      <c r="R671" s="4"/>
      <c r="S671" s="4"/>
    </row>
    <row r="672" spans="6:19" ht="15.75">
      <c r="F672" s="4"/>
      <c r="G672" s="4"/>
      <c r="R672" s="4"/>
      <c r="S672" s="4"/>
    </row>
    <row r="673" spans="6:19" ht="15.75">
      <c r="F673" s="4"/>
      <c r="G673" s="4"/>
      <c r="R673" s="4"/>
      <c r="S673" s="4"/>
    </row>
    <row r="674" spans="6:19" ht="15.75">
      <c r="F674" s="4"/>
      <c r="G674" s="4"/>
      <c r="R674" s="4"/>
      <c r="S674" s="4"/>
    </row>
    <row r="675" spans="6:19" ht="15.75">
      <c r="F675" s="4"/>
      <c r="G675" s="4"/>
      <c r="R675" s="4"/>
      <c r="S675" s="4"/>
    </row>
    <row r="676" spans="6:19" ht="15.75">
      <c r="F676" s="4"/>
      <c r="G676" s="4"/>
      <c r="R676" s="4"/>
      <c r="S676" s="4"/>
    </row>
    <row r="677" spans="6:19" ht="15.75">
      <c r="F677" s="4"/>
      <c r="G677" s="4"/>
      <c r="R677" s="4"/>
      <c r="S677" s="4"/>
    </row>
    <row r="678" spans="6:19" ht="15.75">
      <c r="F678" s="4"/>
      <c r="G678" s="4"/>
      <c r="R678" s="4"/>
      <c r="S678" s="4"/>
    </row>
    <row r="679" spans="6:19" ht="15.75">
      <c r="F679" s="4"/>
      <c r="G679" s="4"/>
      <c r="R679" s="4"/>
      <c r="S679" s="4"/>
    </row>
    <row r="680" spans="6:19" ht="15.75">
      <c r="F680" s="4"/>
      <c r="G680" s="4"/>
      <c r="R680" s="4"/>
      <c r="S680" s="4"/>
    </row>
    <row r="681" spans="6:19" ht="15.75">
      <c r="F681" s="4"/>
      <c r="G681" s="4"/>
      <c r="R681" s="4"/>
      <c r="S681" s="4"/>
    </row>
    <row r="682" spans="6:19" ht="15.75">
      <c r="F682" s="4"/>
      <c r="G682" s="4"/>
      <c r="R682" s="4"/>
      <c r="S682" s="4"/>
    </row>
    <row r="683" spans="6:19" ht="15.75">
      <c r="F683" s="4"/>
      <c r="G683" s="4"/>
      <c r="R683" s="4"/>
      <c r="S683" s="4"/>
    </row>
    <row r="684" spans="6:19" ht="15.75">
      <c r="F684" s="4"/>
      <c r="G684" s="4"/>
      <c r="R684" s="4"/>
      <c r="S684" s="4"/>
    </row>
    <row r="685" spans="6:19" ht="15.75">
      <c r="F685" s="4"/>
      <c r="G685" s="4"/>
      <c r="R685" s="4"/>
      <c r="S685" s="4"/>
    </row>
    <row r="686" spans="6:19" ht="15.75">
      <c r="F686" s="4"/>
      <c r="G686" s="4"/>
      <c r="R686" s="4"/>
      <c r="S686" s="4"/>
    </row>
    <row r="687" spans="6:19" ht="15.75">
      <c r="F687" s="4"/>
      <c r="G687" s="4"/>
      <c r="R687" s="4"/>
      <c r="S687" s="4"/>
    </row>
    <row r="688" spans="6:19" ht="15.75">
      <c r="F688" s="4"/>
      <c r="G688" s="4"/>
      <c r="R688" s="4"/>
      <c r="S688" s="4"/>
    </row>
    <row r="689" spans="6:19" ht="15.75">
      <c r="F689" s="4"/>
      <c r="G689" s="4"/>
      <c r="R689" s="4"/>
      <c r="S689" s="4"/>
    </row>
    <row r="690" spans="6:19" ht="15.75">
      <c r="F690" s="4"/>
      <c r="G690" s="4"/>
      <c r="R690" s="4"/>
      <c r="S690" s="4"/>
    </row>
    <row r="691" spans="6:19" ht="15.75">
      <c r="F691" s="4"/>
      <c r="G691" s="4"/>
      <c r="R691" s="4"/>
      <c r="S691" s="4"/>
    </row>
    <row r="692" spans="6:19" ht="15.75">
      <c r="F692" s="4"/>
      <c r="G692" s="4"/>
      <c r="R692" s="4"/>
      <c r="S692" s="4"/>
    </row>
    <row r="693" spans="6:19" ht="15.75">
      <c r="F693" s="4"/>
      <c r="G693" s="4"/>
      <c r="R693" s="4"/>
      <c r="S693" s="4"/>
    </row>
    <row r="694" spans="6:19" ht="15.75">
      <c r="F694" s="4"/>
      <c r="G694" s="4"/>
      <c r="R694" s="4"/>
      <c r="S694" s="4"/>
    </row>
    <row r="695" spans="6:19" ht="15.75">
      <c r="F695" s="4"/>
      <c r="G695" s="4"/>
      <c r="R695" s="4"/>
      <c r="S695" s="4"/>
    </row>
    <row r="696" spans="6:19" ht="15.75">
      <c r="F696" s="4"/>
      <c r="G696" s="4"/>
      <c r="R696" s="4"/>
      <c r="S696" s="4"/>
    </row>
    <row r="697" spans="6:19" ht="15.75">
      <c r="F697" s="4"/>
      <c r="G697" s="4"/>
      <c r="R697" s="4"/>
      <c r="S697" s="4"/>
    </row>
    <row r="698" spans="6:19" ht="15.75">
      <c r="F698" s="4"/>
      <c r="G698" s="4"/>
      <c r="R698" s="4"/>
      <c r="S698" s="4"/>
    </row>
    <row r="699" spans="6:19" ht="15.75">
      <c r="F699" s="4"/>
      <c r="G699" s="4"/>
      <c r="R699" s="4"/>
      <c r="S699" s="4"/>
    </row>
    <row r="700" spans="6:19" ht="15.75">
      <c r="F700" s="4"/>
      <c r="G700" s="4"/>
      <c r="R700" s="4"/>
      <c r="S700" s="4"/>
    </row>
    <row r="701" spans="6:19" ht="15.75">
      <c r="F701" s="4"/>
      <c r="G701" s="4"/>
      <c r="R701" s="4"/>
      <c r="S701" s="4"/>
    </row>
    <row r="702" spans="6:19" ht="15.75">
      <c r="F702" s="4"/>
      <c r="G702" s="4"/>
      <c r="R702" s="4"/>
      <c r="S702" s="4"/>
    </row>
    <row r="703" spans="6:19" ht="15.75">
      <c r="F703" s="4"/>
      <c r="G703" s="4"/>
      <c r="R703" s="4"/>
      <c r="S703" s="4"/>
    </row>
    <row r="704" spans="6:19" ht="15.75">
      <c r="F704" s="4"/>
      <c r="G704" s="4"/>
      <c r="R704" s="4"/>
      <c r="S704" s="4"/>
    </row>
    <row r="705" spans="6:19" ht="15.75">
      <c r="F705" s="4"/>
      <c r="G705" s="4"/>
      <c r="R705" s="4"/>
      <c r="S705" s="4"/>
    </row>
    <row r="706" spans="6:19" ht="15.75">
      <c r="F706" s="4"/>
      <c r="G706" s="4"/>
      <c r="R706" s="4"/>
      <c r="S706" s="4"/>
    </row>
    <row r="707" spans="6:19" ht="15.75">
      <c r="F707" s="4"/>
      <c r="G707" s="4"/>
      <c r="R707" s="4"/>
      <c r="S707" s="4"/>
    </row>
    <row r="708" spans="6:19" ht="15.75">
      <c r="F708" s="4"/>
      <c r="G708" s="4"/>
      <c r="R708" s="4"/>
      <c r="S708" s="4"/>
    </row>
    <row r="709" spans="6:19" ht="15.75">
      <c r="F709" s="4"/>
      <c r="G709" s="4"/>
      <c r="R709" s="4"/>
      <c r="S709" s="4"/>
    </row>
    <row r="710" spans="6:19" ht="15.75">
      <c r="F710" s="4"/>
      <c r="G710" s="4"/>
      <c r="R710" s="4"/>
      <c r="S710" s="4"/>
    </row>
    <row r="711" spans="6:19" ht="15.75">
      <c r="F711" s="4"/>
      <c r="G711" s="4"/>
      <c r="R711" s="4"/>
      <c r="S711" s="4"/>
    </row>
    <row r="712" spans="6:19" ht="15.75">
      <c r="F712" s="4"/>
      <c r="G712" s="4"/>
      <c r="R712" s="4"/>
      <c r="S712" s="4"/>
    </row>
    <row r="713" spans="6:19" ht="15.75">
      <c r="F713" s="4"/>
      <c r="G713" s="4"/>
      <c r="R713" s="4"/>
      <c r="S713" s="4"/>
    </row>
    <row r="714" spans="6:19" ht="15.75">
      <c r="F714" s="4"/>
      <c r="G714" s="4"/>
      <c r="R714" s="4"/>
      <c r="S714" s="4"/>
    </row>
    <row r="715" spans="6:19" ht="15.75">
      <c r="F715" s="4"/>
      <c r="G715" s="4"/>
      <c r="R715" s="4"/>
      <c r="S715" s="4"/>
    </row>
    <row r="716" spans="6:19" ht="15.75">
      <c r="F716" s="4"/>
      <c r="G716" s="4"/>
      <c r="R716" s="4"/>
      <c r="S716" s="4"/>
    </row>
    <row r="717" spans="6:19" ht="15.75">
      <c r="F717" s="4"/>
      <c r="G717" s="4"/>
      <c r="R717" s="4"/>
      <c r="S717" s="4"/>
    </row>
    <row r="718" spans="6:19" ht="15.75">
      <c r="F718" s="4"/>
      <c r="G718" s="4"/>
      <c r="R718" s="4"/>
      <c r="S718" s="4"/>
    </row>
    <row r="719" spans="6:19" ht="15.75">
      <c r="F719" s="4"/>
      <c r="G719" s="4"/>
      <c r="R719" s="4"/>
      <c r="S719" s="4"/>
    </row>
    <row r="720" spans="6:19" ht="15.75">
      <c r="F720" s="4"/>
      <c r="G720" s="4"/>
      <c r="R720" s="4"/>
      <c r="S720" s="4"/>
    </row>
    <row r="721" spans="6:19" ht="15.75">
      <c r="F721" s="4"/>
      <c r="G721" s="4"/>
      <c r="R721" s="4"/>
      <c r="S721" s="4"/>
    </row>
    <row r="722" spans="6:19" ht="15.75">
      <c r="F722" s="4"/>
      <c r="G722" s="4"/>
      <c r="R722" s="4"/>
      <c r="S722" s="4"/>
    </row>
    <row r="723" spans="6:19" ht="15.75">
      <c r="F723" s="4"/>
      <c r="G723" s="4"/>
      <c r="R723" s="4"/>
      <c r="S723" s="4"/>
    </row>
    <row r="724" spans="6:19" ht="15.75">
      <c r="F724" s="4"/>
      <c r="G724" s="4"/>
      <c r="R724" s="4"/>
      <c r="S724" s="4"/>
    </row>
    <row r="725" spans="6:19" ht="15.75">
      <c r="F725" s="4"/>
      <c r="G725" s="4"/>
      <c r="R725" s="4"/>
      <c r="S725" s="4"/>
    </row>
    <row r="726" spans="6:19" ht="15.75">
      <c r="F726" s="4"/>
      <c r="G726" s="4"/>
      <c r="R726" s="4"/>
      <c r="S726" s="4"/>
    </row>
    <row r="727" spans="6:19" ht="15.75">
      <c r="F727" s="4"/>
      <c r="G727" s="4"/>
      <c r="R727" s="4"/>
      <c r="S727" s="4"/>
    </row>
    <row r="728" spans="6:19" ht="15.75">
      <c r="F728" s="4"/>
      <c r="G728" s="4"/>
      <c r="R728" s="4"/>
      <c r="S728" s="4"/>
    </row>
    <row r="729" spans="6:19" ht="15.75">
      <c r="F729" s="4"/>
      <c r="G729" s="4"/>
      <c r="R729" s="4"/>
      <c r="S729" s="4"/>
    </row>
    <row r="730" spans="6:19" ht="15.75">
      <c r="F730" s="4"/>
      <c r="G730" s="4"/>
      <c r="R730" s="4"/>
      <c r="S730" s="4"/>
    </row>
    <row r="731" spans="6:19" ht="15.75">
      <c r="F731" s="4"/>
      <c r="G731" s="4"/>
      <c r="R731" s="4"/>
      <c r="S731" s="4"/>
    </row>
    <row r="732" spans="6:19" ht="15.75">
      <c r="F732" s="4"/>
      <c r="G732" s="4"/>
      <c r="R732" s="4"/>
      <c r="S732" s="4"/>
    </row>
    <row r="733" spans="6:19" ht="15.75">
      <c r="F733" s="4"/>
      <c r="G733" s="4"/>
      <c r="R733" s="4"/>
      <c r="S733" s="4"/>
    </row>
    <row r="734" spans="6:19" ht="15.75">
      <c r="F734" s="4"/>
      <c r="G734" s="4"/>
      <c r="R734" s="4"/>
      <c r="S734" s="4"/>
    </row>
    <row r="735" spans="6:19" ht="15.75">
      <c r="F735" s="4"/>
      <c r="G735" s="4"/>
      <c r="R735" s="4"/>
      <c r="S735" s="4"/>
    </row>
    <row r="736" spans="6:19" ht="15.75">
      <c r="F736" s="4"/>
      <c r="G736" s="4"/>
      <c r="R736" s="4"/>
      <c r="S736" s="4"/>
    </row>
    <row r="737" spans="6:19" ht="15.75">
      <c r="F737" s="4"/>
      <c r="G737" s="4"/>
      <c r="R737" s="4"/>
      <c r="S737" s="4"/>
    </row>
    <row r="738" spans="6:19" ht="15.75">
      <c r="F738" s="4"/>
      <c r="G738" s="4"/>
      <c r="R738" s="4"/>
      <c r="S738" s="4"/>
    </row>
    <row r="739" spans="6:19" ht="15.75">
      <c r="F739" s="4"/>
      <c r="G739" s="4"/>
      <c r="R739" s="4"/>
      <c r="S739" s="4"/>
    </row>
    <row r="740" spans="6:19" ht="15.75">
      <c r="F740" s="4"/>
      <c r="G740" s="4"/>
      <c r="R740" s="4"/>
      <c r="S740" s="4"/>
    </row>
    <row r="741" spans="6:19" ht="15.75">
      <c r="F741" s="4"/>
      <c r="G741" s="4"/>
      <c r="R741" s="4"/>
      <c r="S741" s="4"/>
    </row>
    <row r="742" spans="6:19" ht="15.75">
      <c r="F742" s="4"/>
      <c r="G742" s="4"/>
      <c r="R742" s="4"/>
      <c r="S742" s="4"/>
    </row>
    <row r="743" spans="6:19" ht="15.75">
      <c r="F743" s="4"/>
      <c r="G743" s="4"/>
      <c r="R743" s="4"/>
      <c r="S743" s="4"/>
    </row>
    <row r="744" spans="6:19" ht="15.75">
      <c r="F744" s="4"/>
      <c r="G744" s="4"/>
      <c r="R744" s="4"/>
      <c r="S744" s="4"/>
    </row>
    <row r="745" spans="6:19" ht="15.75">
      <c r="F745" s="4"/>
      <c r="G745" s="4"/>
      <c r="R745" s="4"/>
      <c r="S745" s="4"/>
    </row>
    <row r="746" spans="6:19" ht="15.75">
      <c r="F746" s="4"/>
      <c r="G746" s="4"/>
      <c r="R746" s="4"/>
      <c r="S746" s="4"/>
    </row>
    <row r="747" spans="6:19" ht="15.75">
      <c r="F747" s="4"/>
      <c r="G747" s="4"/>
      <c r="R747" s="4"/>
      <c r="S747" s="4"/>
    </row>
    <row r="748" spans="6:19" ht="15.75">
      <c r="F748" s="4"/>
      <c r="G748" s="4"/>
      <c r="R748" s="4"/>
      <c r="S748" s="4"/>
    </row>
    <row r="749" spans="6:19" ht="15.75">
      <c r="F749" s="4"/>
      <c r="G749" s="4"/>
      <c r="R749" s="4"/>
      <c r="S749" s="4"/>
    </row>
    <row r="750" spans="6:19" ht="15.75">
      <c r="F750" s="4"/>
      <c r="G750" s="4"/>
      <c r="R750" s="4"/>
      <c r="S750" s="4"/>
    </row>
    <row r="751" spans="6:19" ht="15.75">
      <c r="F751" s="4"/>
      <c r="G751" s="4"/>
      <c r="R751" s="4"/>
      <c r="S751" s="4"/>
    </row>
    <row r="752" spans="6:19" ht="15.75">
      <c r="F752" s="4"/>
      <c r="G752" s="4"/>
      <c r="R752" s="4"/>
      <c r="S752" s="4"/>
    </row>
    <row r="753" spans="6:19" ht="15.75">
      <c r="F753" s="4"/>
      <c r="G753" s="4"/>
      <c r="R753" s="4"/>
      <c r="S753" s="4"/>
    </row>
    <row r="754" spans="6:19" ht="15.75">
      <c r="F754" s="4"/>
      <c r="G754" s="4"/>
      <c r="R754" s="4"/>
      <c r="S754" s="4"/>
    </row>
    <row r="755" spans="6:19" ht="15.75">
      <c r="F755" s="4"/>
      <c r="G755" s="4"/>
      <c r="R755" s="4"/>
      <c r="S755" s="4"/>
    </row>
    <row r="756" spans="6:19" ht="15.75">
      <c r="F756" s="4"/>
      <c r="G756" s="4"/>
      <c r="R756" s="4"/>
      <c r="S756" s="4"/>
    </row>
    <row r="757" spans="6:19" ht="15.75">
      <c r="F757" s="4"/>
      <c r="G757" s="4"/>
      <c r="R757" s="4"/>
      <c r="S757" s="4"/>
    </row>
    <row r="758" spans="6:19" ht="15.75">
      <c r="F758" s="4"/>
      <c r="G758" s="4"/>
      <c r="R758" s="4"/>
      <c r="S758" s="4"/>
    </row>
    <row r="759" spans="6:19" ht="15.75">
      <c r="F759" s="4"/>
      <c r="G759" s="4"/>
      <c r="R759" s="4"/>
      <c r="S759" s="4"/>
    </row>
    <row r="760" spans="6:19" ht="15.75">
      <c r="F760" s="4"/>
      <c r="G760" s="4"/>
      <c r="R760" s="4"/>
      <c r="S760" s="4"/>
    </row>
    <row r="761" spans="6:19" ht="15.75">
      <c r="F761" s="4"/>
      <c r="G761" s="4"/>
      <c r="R761" s="4"/>
      <c r="S761" s="4"/>
    </row>
    <row r="762" spans="6:19" ht="15.75">
      <c r="F762" s="4"/>
      <c r="G762" s="4"/>
      <c r="R762" s="4"/>
      <c r="S762" s="4"/>
    </row>
    <row r="763" spans="6:19" ht="15.75">
      <c r="F763" s="4"/>
      <c r="G763" s="4"/>
      <c r="R763" s="4"/>
      <c r="S763" s="4"/>
    </row>
    <row r="764" spans="6:19" ht="15.75">
      <c r="F764" s="4"/>
      <c r="G764" s="4"/>
      <c r="R764" s="4"/>
      <c r="S764" s="4"/>
    </row>
    <row r="765" spans="6:19" ht="15.75">
      <c r="F765" s="4"/>
      <c r="G765" s="4"/>
      <c r="R765" s="4"/>
      <c r="S765" s="4"/>
    </row>
    <row r="766" spans="6:19" ht="15.75">
      <c r="F766" s="4"/>
      <c r="G766" s="4"/>
      <c r="R766" s="4"/>
      <c r="S766" s="4"/>
    </row>
    <row r="767" spans="6:19" ht="15.75">
      <c r="F767" s="4"/>
      <c r="G767" s="4"/>
      <c r="R767" s="4"/>
      <c r="S767" s="4"/>
    </row>
    <row r="768" spans="6:19" ht="15.75">
      <c r="F768" s="4"/>
      <c r="G768" s="4"/>
      <c r="R768" s="4"/>
      <c r="S768" s="4"/>
    </row>
    <row r="769" spans="6:19" ht="15.75">
      <c r="F769" s="4"/>
      <c r="G769" s="4"/>
      <c r="R769" s="4"/>
      <c r="S769" s="4"/>
    </row>
    <row r="770" spans="6:19" ht="15.75">
      <c r="F770" s="4"/>
      <c r="G770" s="4"/>
      <c r="R770" s="4"/>
      <c r="S770" s="4"/>
    </row>
    <row r="771" spans="6:19" ht="15.75">
      <c r="F771" s="4"/>
      <c r="G771" s="4"/>
      <c r="R771" s="4"/>
      <c r="S771" s="4"/>
    </row>
    <row r="772" spans="6:19" ht="15.75">
      <c r="F772" s="4"/>
      <c r="G772" s="4"/>
      <c r="R772" s="4"/>
      <c r="S772" s="4"/>
    </row>
    <row r="773" spans="6:19" ht="15.75">
      <c r="F773" s="4"/>
      <c r="G773" s="4"/>
      <c r="R773" s="4"/>
      <c r="S773" s="4"/>
    </row>
    <row r="774" spans="6:19" ht="15.75">
      <c r="F774" s="4"/>
      <c r="G774" s="4"/>
      <c r="R774" s="4"/>
      <c r="S774" s="4"/>
    </row>
    <row r="775" spans="6:19" ht="15.75">
      <c r="F775" s="4"/>
      <c r="G775" s="4"/>
      <c r="R775" s="4"/>
      <c r="S775" s="4"/>
    </row>
    <row r="776" spans="6:19" ht="15.75">
      <c r="F776" s="4"/>
      <c r="G776" s="4"/>
      <c r="R776" s="4"/>
      <c r="S776" s="4"/>
    </row>
    <row r="777" spans="6:19" ht="15.75">
      <c r="F777" s="4"/>
      <c r="G777" s="4"/>
      <c r="R777" s="4"/>
      <c r="S777" s="4"/>
    </row>
    <row r="778" spans="6:19" ht="15.75">
      <c r="F778" s="4"/>
      <c r="G778" s="4"/>
      <c r="R778" s="4"/>
      <c r="S778" s="4"/>
    </row>
    <row r="779" spans="6:19" ht="15.75">
      <c r="F779" s="4"/>
      <c r="G779" s="4"/>
      <c r="R779" s="4"/>
      <c r="S779" s="4"/>
    </row>
    <row r="780" spans="6:19" ht="15.75">
      <c r="F780" s="4"/>
      <c r="G780" s="4"/>
      <c r="R780" s="4"/>
      <c r="S780" s="4"/>
    </row>
    <row r="781" spans="6:19" ht="15.75">
      <c r="F781" s="4"/>
      <c r="G781" s="4"/>
      <c r="R781" s="4"/>
      <c r="S781" s="4"/>
    </row>
    <row r="782" spans="6:19" ht="15.75">
      <c r="F782" s="4"/>
      <c r="G782" s="4"/>
      <c r="R782" s="4"/>
      <c r="S782" s="4"/>
    </row>
    <row r="783" spans="6:19" ht="15.75">
      <c r="F783" s="4"/>
      <c r="G783" s="4"/>
      <c r="R783" s="4"/>
      <c r="S783" s="4"/>
    </row>
    <row r="784" spans="6:19" ht="15.75">
      <c r="F784" s="4"/>
      <c r="G784" s="4"/>
      <c r="R784" s="4"/>
      <c r="S784" s="4"/>
    </row>
    <row r="785" spans="6:19" ht="15.75">
      <c r="F785" s="4"/>
      <c r="G785" s="4"/>
      <c r="R785" s="4"/>
      <c r="S785" s="4"/>
    </row>
    <row r="786" spans="6:19" ht="15.75">
      <c r="F786" s="4"/>
      <c r="G786" s="4"/>
      <c r="R786" s="4"/>
      <c r="S786" s="4"/>
    </row>
    <row r="787" spans="6:19" ht="15.75">
      <c r="F787" s="4"/>
      <c r="G787" s="4"/>
      <c r="R787" s="4"/>
      <c r="S787" s="4"/>
    </row>
    <row r="788" spans="6:19" ht="15.75">
      <c r="F788" s="4"/>
      <c r="G788" s="4"/>
      <c r="R788" s="4"/>
      <c r="S788" s="4"/>
    </row>
    <row r="789" spans="6:19" ht="15.75">
      <c r="F789" s="4"/>
      <c r="G789" s="4"/>
      <c r="R789" s="4"/>
      <c r="S789" s="4"/>
    </row>
    <row r="790" spans="6:19" ht="15.75">
      <c r="F790" s="4"/>
      <c r="G790" s="4"/>
      <c r="R790" s="4"/>
      <c r="S790" s="4"/>
    </row>
    <row r="791" spans="6:19" ht="15.75">
      <c r="F791" s="4"/>
      <c r="G791" s="4"/>
      <c r="R791" s="4"/>
      <c r="S791" s="4"/>
    </row>
    <row r="792" spans="6:19" ht="15.75">
      <c r="F792" s="4"/>
      <c r="G792" s="4"/>
      <c r="R792" s="4"/>
      <c r="S792" s="4"/>
    </row>
    <row r="793" spans="6:19" ht="15.75">
      <c r="F793" s="4"/>
      <c r="G793" s="4"/>
      <c r="R793" s="4"/>
      <c r="S793" s="4"/>
    </row>
    <row r="794" spans="6:19" ht="15.75">
      <c r="F794" s="4"/>
      <c r="G794" s="4"/>
      <c r="R794" s="4"/>
      <c r="S794" s="4"/>
    </row>
    <row r="795" spans="6:19" ht="15.75">
      <c r="F795" s="4"/>
      <c r="G795" s="4"/>
      <c r="R795" s="4"/>
      <c r="S795" s="4"/>
    </row>
    <row r="796" spans="6:19" ht="15.75">
      <c r="F796" s="4"/>
      <c r="G796" s="4"/>
      <c r="R796" s="4"/>
      <c r="S796" s="4"/>
    </row>
    <row r="797" spans="6:19" ht="15.75">
      <c r="F797" s="4"/>
      <c r="G797" s="4"/>
      <c r="R797" s="4"/>
      <c r="S797" s="4"/>
    </row>
    <row r="798" spans="6:19" ht="15.75">
      <c r="F798" s="4"/>
      <c r="G798" s="4"/>
      <c r="R798" s="4"/>
      <c r="S798" s="4"/>
    </row>
    <row r="799" spans="6:19" ht="15.75">
      <c r="F799" s="4"/>
      <c r="G799" s="4"/>
      <c r="R799" s="4"/>
      <c r="S799" s="4"/>
    </row>
    <row r="800" spans="6:19" ht="15.75">
      <c r="F800" s="4"/>
      <c r="G800" s="4"/>
      <c r="R800" s="4"/>
      <c r="S800" s="4"/>
    </row>
    <row r="801" spans="6:19" ht="15.75">
      <c r="F801" s="4"/>
      <c r="G801" s="4"/>
      <c r="R801" s="4"/>
      <c r="S801" s="4"/>
    </row>
    <row r="802" spans="6:19" ht="15.75">
      <c r="F802" s="4"/>
      <c r="G802" s="4"/>
      <c r="R802" s="4"/>
      <c r="S802" s="4"/>
    </row>
    <row r="803" spans="6:19" ht="15.75">
      <c r="F803" s="4"/>
      <c r="G803" s="4"/>
      <c r="R803" s="4"/>
      <c r="S803" s="4"/>
    </row>
    <row r="804" spans="6:19" ht="15.75">
      <c r="F804" s="4"/>
      <c r="G804" s="4"/>
      <c r="R804" s="4"/>
      <c r="S804" s="4"/>
    </row>
    <row r="805" spans="6:19" ht="15.75">
      <c r="F805" s="4"/>
      <c r="G805" s="4"/>
      <c r="R805" s="4"/>
      <c r="S805" s="4"/>
    </row>
    <row r="806" spans="6:19" ht="15.75">
      <c r="F806" s="4"/>
      <c r="G806" s="4"/>
      <c r="R806" s="4"/>
      <c r="S806" s="4"/>
    </row>
    <row r="807" spans="6:19" ht="15.75">
      <c r="F807" s="4"/>
      <c r="G807" s="4"/>
      <c r="R807" s="4"/>
      <c r="S807" s="4"/>
    </row>
    <row r="808" spans="6:19" ht="15.75">
      <c r="F808" s="4"/>
      <c r="G808" s="4"/>
      <c r="R808" s="4"/>
      <c r="S808" s="4"/>
    </row>
    <row r="809" spans="6:19" ht="15.75">
      <c r="F809" s="4"/>
      <c r="G809" s="4"/>
      <c r="R809" s="4"/>
      <c r="S809" s="4"/>
    </row>
    <row r="810" spans="6:19" ht="15.75">
      <c r="F810" s="4"/>
      <c r="G810" s="4"/>
      <c r="R810" s="4"/>
      <c r="S810" s="4"/>
    </row>
    <row r="811" spans="6:19" ht="15.75">
      <c r="F811" s="4"/>
      <c r="G811" s="4"/>
      <c r="R811" s="4"/>
      <c r="S811" s="4"/>
    </row>
    <row r="812" spans="6:19" ht="15.75">
      <c r="F812" s="4"/>
      <c r="G812" s="4"/>
      <c r="R812" s="4"/>
      <c r="S812" s="4"/>
    </row>
    <row r="813" spans="6:19" ht="15.75">
      <c r="F813" s="4"/>
      <c r="G813" s="4"/>
      <c r="R813" s="4"/>
      <c r="S813" s="4"/>
    </row>
    <row r="814" spans="6:19" ht="15.75">
      <c r="F814" s="4"/>
      <c r="G814" s="4"/>
      <c r="R814" s="4"/>
      <c r="S814" s="4"/>
    </row>
    <row r="815" spans="6:19" ht="15.75">
      <c r="F815" s="4"/>
      <c r="G815" s="4"/>
      <c r="R815" s="4"/>
      <c r="S815" s="4"/>
    </row>
    <row r="816" spans="6:19" ht="15.75">
      <c r="F816" s="4"/>
      <c r="G816" s="4"/>
      <c r="R816" s="4"/>
      <c r="S816" s="4"/>
    </row>
    <row r="817" spans="6:19" ht="15.75">
      <c r="F817" s="4"/>
      <c r="G817" s="4"/>
      <c r="R817" s="4"/>
      <c r="S817" s="4"/>
    </row>
    <row r="818" spans="6:19" ht="15.75">
      <c r="F818" s="4"/>
      <c r="G818" s="4"/>
      <c r="R818" s="4"/>
      <c r="S818" s="4"/>
    </row>
    <row r="819" spans="6:19" ht="15.75">
      <c r="F819" s="4"/>
      <c r="G819" s="4"/>
      <c r="R819" s="4"/>
      <c r="S819" s="4"/>
    </row>
    <row r="820" spans="6:19" ht="15.75">
      <c r="F820" s="4"/>
      <c r="G820" s="4"/>
      <c r="R820" s="4"/>
      <c r="S820" s="4"/>
    </row>
    <row r="821" spans="6:19" ht="15.75">
      <c r="F821" s="4"/>
      <c r="G821" s="4"/>
      <c r="R821" s="4"/>
      <c r="S821" s="4"/>
    </row>
    <row r="822" spans="6:19" ht="15.75">
      <c r="F822" s="4"/>
      <c r="G822" s="4"/>
      <c r="R822" s="4"/>
      <c r="S822" s="4"/>
    </row>
    <row r="823" spans="6:19" ht="15.75">
      <c r="F823" s="4"/>
      <c r="G823" s="4"/>
      <c r="R823" s="4"/>
      <c r="S823" s="4"/>
    </row>
    <row r="824" spans="6:19" ht="15.75">
      <c r="F824" s="4"/>
      <c r="G824" s="4"/>
      <c r="R824" s="4"/>
      <c r="S824" s="4"/>
    </row>
    <row r="825" spans="6:19" ht="15.75">
      <c r="F825" s="4"/>
      <c r="G825" s="4"/>
      <c r="R825" s="4"/>
      <c r="S825" s="4"/>
    </row>
    <row r="826" spans="6:19" ht="15.75">
      <c r="F826" s="4"/>
      <c r="G826" s="4"/>
      <c r="R826" s="4"/>
      <c r="S826" s="4"/>
    </row>
    <row r="827" spans="6:19" ht="15.75">
      <c r="F827" s="4"/>
      <c r="G827" s="4"/>
      <c r="R827" s="4"/>
      <c r="S827" s="4"/>
    </row>
    <row r="828" spans="6:19" ht="15.75">
      <c r="F828" s="4"/>
      <c r="G828" s="4"/>
      <c r="R828" s="4"/>
      <c r="S828" s="4"/>
    </row>
    <row r="829" spans="6:19" ht="15.75">
      <c r="F829" s="4"/>
      <c r="G829" s="4"/>
      <c r="R829" s="4"/>
      <c r="S829" s="4"/>
    </row>
    <row r="830" spans="6:19" ht="15.75">
      <c r="F830" s="4"/>
      <c r="G830" s="4"/>
      <c r="R830" s="4"/>
      <c r="S830" s="4"/>
    </row>
    <row r="831" spans="6:19" ht="15.75">
      <c r="F831" s="4"/>
      <c r="G831" s="4"/>
      <c r="R831" s="4"/>
      <c r="S831" s="4"/>
    </row>
    <row r="832" spans="6:19" ht="15.75">
      <c r="F832" s="4"/>
      <c r="G832" s="4"/>
      <c r="R832" s="4"/>
      <c r="S832" s="4"/>
    </row>
    <row r="833" spans="6:19" ht="15.75">
      <c r="F833" s="4"/>
      <c r="G833" s="4"/>
      <c r="R833" s="4"/>
      <c r="S833" s="4"/>
    </row>
    <row r="834" spans="6:19" ht="15.75">
      <c r="F834" s="4"/>
      <c r="G834" s="4"/>
      <c r="R834" s="4"/>
      <c r="S834" s="4"/>
    </row>
    <row r="835" spans="6:19" ht="15.75">
      <c r="F835" s="4"/>
      <c r="G835" s="4"/>
      <c r="R835" s="4"/>
      <c r="S835" s="4"/>
    </row>
    <row r="836" spans="6:19" ht="15.75">
      <c r="F836" s="4"/>
      <c r="G836" s="4"/>
      <c r="R836" s="4"/>
      <c r="S836" s="4"/>
    </row>
    <row r="837" spans="6:19" ht="15.75">
      <c r="F837" s="4"/>
      <c r="G837" s="4"/>
      <c r="R837" s="4"/>
      <c r="S837" s="4"/>
    </row>
    <row r="838" spans="6:19" ht="15.75">
      <c r="F838" s="4"/>
      <c r="G838" s="4"/>
      <c r="R838" s="4"/>
      <c r="S838" s="4"/>
    </row>
    <row r="839" spans="6:19" ht="15.75">
      <c r="F839" s="4"/>
      <c r="G839" s="4"/>
      <c r="R839" s="4"/>
      <c r="S839" s="4"/>
    </row>
    <row r="840" spans="6:19" ht="15.75">
      <c r="F840" s="4"/>
      <c r="G840" s="4"/>
      <c r="R840" s="4"/>
      <c r="S840" s="4"/>
    </row>
    <row r="841" spans="6:19" ht="15.75">
      <c r="F841" s="4"/>
      <c r="G841" s="4"/>
      <c r="R841" s="4"/>
      <c r="S841" s="4"/>
    </row>
    <row r="842" spans="6:19" ht="15.75">
      <c r="F842" s="4"/>
      <c r="G842" s="4"/>
      <c r="R842" s="4"/>
      <c r="S842" s="4"/>
    </row>
    <row r="843" spans="6:19" ht="15.75">
      <c r="F843" s="4"/>
      <c r="G843" s="4"/>
      <c r="R843" s="4"/>
      <c r="S843" s="4"/>
    </row>
    <row r="844" spans="6:19" ht="15.75">
      <c r="F844" s="4"/>
      <c r="G844" s="4"/>
      <c r="R844" s="4"/>
      <c r="S844" s="4"/>
    </row>
    <row r="845" spans="6:19" ht="15.75">
      <c r="F845" s="4"/>
      <c r="G845" s="4"/>
      <c r="R845" s="4"/>
      <c r="S845" s="4"/>
    </row>
    <row r="846" spans="6:19" ht="15.75">
      <c r="F846" s="4"/>
      <c r="G846" s="4"/>
      <c r="R846" s="4"/>
      <c r="S846" s="4"/>
    </row>
    <row r="847" spans="6:19" ht="15.75">
      <c r="F847" s="4"/>
      <c r="G847" s="4"/>
      <c r="R847" s="4"/>
      <c r="S847" s="4"/>
    </row>
    <row r="848" spans="6:19" ht="15.75">
      <c r="F848" s="4"/>
      <c r="G848" s="4"/>
      <c r="R848" s="4"/>
      <c r="S848" s="4"/>
    </row>
    <row r="849" spans="6:19" ht="15.75">
      <c r="F849" s="4"/>
      <c r="G849" s="4"/>
      <c r="R849" s="4"/>
      <c r="S849" s="4"/>
    </row>
    <row r="850" spans="6:19" ht="15.75">
      <c r="F850" s="4"/>
      <c r="G850" s="4"/>
      <c r="R850" s="4"/>
      <c r="S850" s="4"/>
    </row>
    <row r="851" spans="6:19" ht="15.75">
      <c r="F851" s="4"/>
      <c r="G851" s="4"/>
      <c r="R851" s="4"/>
      <c r="S851" s="4"/>
    </row>
    <row r="852" spans="6:19" ht="15.75">
      <c r="F852" s="4"/>
      <c r="G852" s="4"/>
      <c r="R852" s="4"/>
      <c r="S852" s="4"/>
    </row>
    <row r="853" spans="6:19" ht="15.75">
      <c r="F853" s="4"/>
      <c r="G853" s="4"/>
      <c r="R853" s="4"/>
      <c r="S853" s="4"/>
    </row>
    <row r="854" spans="6:19" ht="15.75">
      <c r="F854" s="4"/>
      <c r="G854" s="4"/>
      <c r="R854" s="4"/>
      <c r="S854" s="4"/>
    </row>
    <row r="855" spans="6:19" ht="15.75">
      <c r="F855" s="4"/>
      <c r="G855" s="4"/>
      <c r="R855" s="4"/>
      <c r="S855" s="4"/>
    </row>
    <row r="856" spans="6:19" ht="15.75">
      <c r="F856" s="4"/>
      <c r="G856" s="4"/>
      <c r="R856" s="4"/>
      <c r="S856" s="4"/>
    </row>
    <row r="857" spans="6:19" ht="15.75">
      <c r="F857" s="4"/>
      <c r="G857" s="4"/>
      <c r="R857" s="4"/>
      <c r="S857" s="4"/>
    </row>
    <row r="858" spans="6:19" ht="15.75">
      <c r="F858" s="4"/>
      <c r="G858" s="4"/>
      <c r="R858" s="4"/>
      <c r="S858" s="4"/>
    </row>
    <row r="859" spans="6:19" ht="15.75">
      <c r="F859" s="4"/>
      <c r="G859" s="4"/>
      <c r="R859" s="4"/>
      <c r="S859" s="4"/>
    </row>
    <row r="860" spans="6:19" ht="15.75">
      <c r="F860" s="4"/>
      <c r="G860" s="4"/>
      <c r="R860" s="4"/>
      <c r="S860" s="4"/>
    </row>
    <row r="861" spans="6:19" ht="15.75">
      <c r="F861" s="4"/>
      <c r="G861" s="4"/>
      <c r="R861" s="4"/>
      <c r="S861" s="4"/>
    </row>
    <row r="862" spans="6:19" ht="15.75">
      <c r="F862" s="4"/>
      <c r="G862" s="4"/>
      <c r="R862" s="4"/>
      <c r="S862" s="4"/>
    </row>
    <row r="863" spans="6:19" ht="15.75">
      <c r="F863" s="4"/>
      <c r="G863" s="4"/>
      <c r="R863" s="4"/>
      <c r="S863" s="4"/>
    </row>
    <row r="864" spans="6:19" ht="15.75">
      <c r="F864" s="4"/>
      <c r="G864" s="4"/>
      <c r="R864" s="4"/>
      <c r="S864" s="4"/>
    </row>
    <row r="865" spans="6:19" ht="15.75">
      <c r="F865" s="4"/>
      <c r="G865" s="4"/>
      <c r="R865" s="4"/>
      <c r="S865" s="4"/>
    </row>
    <row r="866" spans="6:19" ht="15.75">
      <c r="F866" s="4"/>
      <c r="G866" s="4"/>
      <c r="R866" s="4"/>
      <c r="S866" s="4"/>
    </row>
    <row r="867" spans="6:19" ht="15.75">
      <c r="F867" s="4"/>
      <c r="G867" s="4"/>
      <c r="R867" s="4"/>
      <c r="S867" s="4"/>
    </row>
    <row r="868" spans="6:19" ht="15.75">
      <c r="F868" s="4"/>
      <c r="G868" s="4"/>
      <c r="R868" s="4"/>
      <c r="S868" s="4"/>
    </row>
    <row r="869" spans="6:19" ht="15.75">
      <c r="F869" s="4"/>
      <c r="G869" s="4"/>
      <c r="R869" s="4"/>
      <c r="S869" s="4"/>
    </row>
    <row r="870" spans="6:19" ht="15.75">
      <c r="F870" s="4"/>
      <c r="G870" s="4"/>
      <c r="R870" s="4"/>
      <c r="S870" s="4"/>
    </row>
    <row r="871" spans="6:19" ht="15.75">
      <c r="F871" s="4"/>
      <c r="G871" s="4"/>
      <c r="R871" s="4"/>
      <c r="S871" s="4"/>
    </row>
    <row r="872" spans="6:19" ht="15.75">
      <c r="F872" s="4"/>
      <c r="G872" s="4"/>
      <c r="R872" s="4"/>
      <c r="S872" s="4"/>
    </row>
    <row r="873" spans="6:19" ht="15.75">
      <c r="F873" s="4"/>
      <c r="G873" s="4"/>
      <c r="R873" s="4"/>
      <c r="S873" s="4"/>
    </row>
    <row r="874" spans="6:19" ht="15.75">
      <c r="F874" s="4"/>
      <c r="G874" s="4"/>
      <c r="R874" s="4"/>
      <c r="S874" s="4"/>
    </row>
    <row r="875" spans="6:19" ht="15.75">
      <c r="F875" s="4"/>
      <c r="G875" s="4"/>
      <c r="R875" s="4"/>
      <c r="S875" s="4"/>
    </row>
    <row r="876" spans="6:19" ht="15.75">
      <c r="F876" s="4"/>
      <c r="G876" s="4"/>
      <c r="R876" s="4"/>
      <c r="S876" s="4"/>
    </row>
    <row r="877" spans="6:19" ht="15.75">
      <c r="F877" s="4"/>
      <c r="G877" s="4"/>
      <c r="R877" s="4"/>
      <c r="S877" s="4"/>
    </row>
    <row r="878" spans="6:19" ht="15.75">
      <c r="F878" s="4"/>
      <c r="G878" s="4"/>
      <c r="R878" s="4"/>
      <c r="S878" s="4"/>
    </row>
    <row r="879" spans="6:19" ht="15.75">
      <c r="F879" s="4"/>
      <c r="G879" s="4"/>
      <c r="R879" s="4"/>
      <c r="S879" s="4"/>
    </row>
    <row r="880" spans="6:19" ht="15.75">
      <c r="F880" s="4"/>
      <c r="G880" s="4"/>
      <c r="R880" s="4"/>
      <c r="S880" s="4"/>
    </row>
    <row r="881" spans="6:19" ht="15.75">
      <c r="F881" s="4"/>
      <c r="G881" s="4"/>
      <c r="R881" s="4"/>
      <c r="S881" s="4"/>
    </row>
    <row r="882" spans="6:19" ht="15.75">
      <c r="F882" s="4"/>
      <c r="G882" s="4"/>
      <c r="R882" s="4"/>
      <c r="S882" s="4"/>
    </row>
    <row r="883" spans="6:19" ht="15.75">
      <c r="F883" s="4"/>
      <c r="G883" s="4"/>
      <c r="R883" s="4"/>
      <c r="S883" s="4"/>
    </row>
    <row r="884" spans="6:19" ht="15.75">
      <c r="F884" s="4"/>
      <c r="G884" s="4"/>
      <c r="R884" s="4"/>
      <c r="S884" s="4"/>
    </row>
    <row r="885" spans="6:19" ht="15.75">
      <c r="F885" s="4"/>
      <c r="G885" s="4"/>
      <c r="R885" s="4"/>
      <c r="S885" s="4"/>
    </row>
    <row r="886" spans="6:19" ht="15.75">
      <c r="F886" s="4"/>
      <c r="G886" s="4"/>
      <c r="R886" s="4"/>
      <c r="S886" s="4"/>
    </row>
    <row r="887" spans="6:19" ht="15.75">
      <c r="F887" s="4"/>
      <c r="G887" s="4"/>
      <c r="R887" s="4"/>
      <c r="S887" s="4"/>
    </row>
    <row r="888" spans="6:19" ht="15.75">
      <c r="F888" s="4"/>
      <c r="G888" s="4"/>
      <c r="R888" s="4"/>
      <c r="S888" s="4"/>
    </row>
    <row r="889" spans="6:19" ht="15.75">
      <c r="F889" s="4"/>
      <c r="G889" s="4"/>
      <c r="R889" s="4"/>
      <c r="S889" s="4"/>
    </row>
    <row r="890" spans="6:19" ht="15.75">
      <c r="F890" s="4"/>
      <c r="G890" s="4"/>
      <c r="R890" s="4"/>
      <c r="S890" s="4"/>
    </row>
    <row r="891" spans="6:19" ht="15.75">
      <c r="F891" s="4"/>
      <c r="G891" s="4"/>
      <c r="R891" s="4"/>
      <c r="S891" s="4"/>
    </row>
    <row r="892" spans="6:19" ht="15.75">
      <c r="F892" s="4"/>
      <c r="G892" s="4"/>
      <c r="R892" s="4"/>
      <c r="S892" s="4"/>
    </row>
    <row r="893" spans="6:19" ht="15.75">
      <c r="F893" s="4"/>
      <c r="G893" s="4"/>
      <c r="R893" s="4"/>
      <c r="S893" s="4"/>
    </row>
    <row r="894" spans="6:19" ht="15.75">
      <c r="F894" s="4"/>
      <c r="G894" s="4"/>
      <c r="R894" s="4"/>
      <c r="S894" s="4"/>
    </row>
    <row r="895" spans="6:19" ht="15.75">
      <c r="F895" s="4"/>
      <c r="G895" s="4"/>
      <c r="R895" s="4"/>
      <c r="S895" s="4"/>
    </row>
    <row r="896" spans="6:19" ht="15.75">
      <c r="F896" s="4"/>
      <c r="G896" s="4"/>
      <c r="R896" s="4"/>
      <c r="S896" s="4"/>
    </row>
    <row r="897" spans="6:19" ht="15.75">
      <c r="F897" s="4"/>
      <c r="G897" s="4"/>
      <c r="R897" s="4"/>
      <c r="S897" s="4"/>
    </row>
    <row r="898" spans="6:19" ht="15.75">
      <c r="F898" s="4"/>
      <c r="G898" s="4"/>
      <c r="R898" s="4"/>
      <c r="S898" s="4"/>
    </row>
    <row r="899" spans="6:19" ht="15.75">
      <c r="F899" s="4"/>
      <c r="G899" s="4"/>
      <c r="R899" s="4"/>
      <c r="S899" s="4"/>
    </row>
    <row r="900" spans="6:19" ht="15.75">
      <c r="F900" s="4"/>
      <c r="G900" s="4"/>
      <c r="R900" s="4"/>
      <c r="S900" s="4"/>
    </row>
    <row r="901" spans="6:19" ht="15.75">
      <c r="F901" s="4"/>
      <c r="G901" s="4"/>
      <c r="R901" s="4"/>
      <c r="S901" s="4"/>
    </row>
    <row r="902" spans="6:19" ht="15.75">
      <c r="F902" s="4"/>
      <c r="G902" s="4"/>
      <c r="R902" s="4"/>
      <c r="S902" s="4"/>
    </row>
    <row r="903" spans="6:19" ht="15.75">
      <c r="F903" s="4"/>
      <c r="G903" s="4"/>
      <c r="R903" s="4"/>
      <c r="S903" s="4"/>
    </row>
    <row r="904" spans="6:19" ht="15.75">
      <c r="F904" s="4"/>
      <c r="G904" s="4"/>
      <c r="R904" s="4"/>
      <c r="S904" s="4"/>
    </row>
    <row r="905" spans="6:19" ht="15.75">
      <c r="F905" s="4"/>
      <c r="G905" s="4"/>
      <c r="R905" s="4"/>
      <c r="S905" s="4"/>
    </row>
    <row r="906" spans="6:19" ht="15.75">
      <c r="F906" s="4"/>
      <c r="G906" s="4"/>
      <c r="R906" s="4"/>
      <c r="S906" s="4"/>
    </row>
    <row r="907" spans="6:19" ht="15.75">
      <c r="F907" s="4"/>
      <c r="G907" s="4"/>
      <c r="R907" s="4"/>
      <c r="S907" s="4"/>
    </row>
    <row r="908" spans="6:19" ht="15.75">
      <c r="F908" s="4"/>
      <c r="G908" s="4"/>
      <c r="R908" s="4"/>
      <c r="S908" s="4"/>
    </row>
    <row r="909" spans="6:19" ht="15.75">
      <c r="F909" s="4"/>
      <c r="G909" s="4"/>
      <c r="R909" s="4"/>
      <c r="S909" s="4"/>
    </row>
    <row r="910" spans="6:19" ht="15.75">
      <c r="F910" s="4"/>
      <c r="G910" s="4"/>
      <c r="R910" s="4"/>
      <c r="S910" s="4"/>
    </row>
    <row r="911" spans="6:19" ht="15.75">
      <c r="F911" s="4"/>
      <c r="G911" s="4"/>
      <c r="R911" s="4"/>
      <c r="S911" s="4"/>
    </row>
    <row r="912" spans="6:19" ht="15.75">
      <c r="F912" s="4"/>
      <c r="G912" s="4"/>
      <c r="R912" s="4"/>
      <c r="S912" s="4"/>
    </row>
    <row r="913" spans="6:19" ht="15.75">
      <c r="F913" s="4"/>
      <c r="G913" s="4"/>
      <c r="R913" s="4"/>
      <c r="S913" s="4"/>
    </row>
    <row r="914" spans="6:19" ht="15.75">
      <c r="F914" s="4"/>
      <c r="G914" s="4"/>
      <c r="R914" s="4"/>
      <c r="S914" s="4"/>
    </row>
    <row r="915" spans="6:19" ht="15.75">
      <c r="F915" s="4"/>
      <c r="G915" s="4"/>
      <c r="R915" s="4"/>
      <c r="S915" s="4"/>
    </row>
    <row r="916" spans="6:19" ht="15.75">
      <c r="F916" s="4"/>
      <c r="G916" s="4"/>
      <c r="R916" s="4"/>
      <c r="S916" s="4"/>
    </row>
    <row r="917" spans="6:19" ht="15.75">
      <c r="F917" s="4"/>
      <c r="G917" s="4"/>
      <c r="R917" s="4"/>
      <c r="S917" s="4"/>
    </row>
    <row r="918" spans="6:19" ht="15.75">
      <c r="F918" s="4"/>
      <c r="G918" s="4"/>
      <c r="R918" s="4"/>
      <c r="S918" s="4"/>
    </row>
    <row r="919" spans="6:19" ht="15.75">
      <c r="F919" s="4"/>
      <c r="G919" s="4"/>
      <c r="R919" s="4"/>
      <c r="S919" s="4"/>
    </row>
    <row r="920" spans="6:19" ht="15.75">
      <c r="F920" s="4"/>
      <c r="G920" s="4"/>
      <c r="R920" s="4"/>
      <c r="S920" s="4"/>
    </row>
    <row r="921" spans="6:19" ht="15.75">
      <c r="F921" s="4"/>
      <c r="G921" s="4"/>
      <c r="R921" s="4"/>
      <c r="S921" s="4"/>
    </row>
    <row r="922" spans="6:19" ht="15.75">
      <c r="F922" s="4"/>
      <c r="G922" s="4"/>
      <c r="R922" s="4"/>
      <c r="S922" s="4"/>
    </row>
    <row r="923" spans="6:19" ht="15.75">
      <c r="F923" s="4"/>
      <c r="G923" s="4"/>
      <c r="R923" s="4"/>
      <c r="S923" s="4"/>
    </row>
    <row r="924" spans="6:19" ht="15.75">
      <c r="F924" s="4"/>
      <c r="G924" s="4"/>
      <c r="R924" s="4"/>
      <c r="S924" s="4"/>
    </row>
    <row r="925" spans="6:19" ht="15.75">
      <c r="F925" s="4"/>
      <c r="G925" s="4"/>
      <c r="R925" s="4"/>
      <c r="S925" s="4"/>
    </row>
    <row r="926" spans="6:19" ht="15.75">
      <c r="F926" s="4"/>
      <c r="G926" s="4"/>
      <c r="R926" s="4"/>
      <c r="S926" s="4"/>
    </row>
    <row r="927" spans="6:19" ht="15.75">
      <c r="F927" s="4"/>
      <c r="G927" s="4"/>
      <c r="R927" s="4"/>
      <c r="S927" s="4"/>
    </row>
    <row r="928" spans="6:19" ht="15.75">
      <c r="F928" s="4"/>
      <c r="G928" s="4"/>
      <c r="R928" s="4"/>
      <c r="S928" s="4"/>
    </row>
    <row r="929" spans="6:19" ht="15.75">
      <c r="F929" s="4"/>
      <c r="G929" s="4"/>
      <c r="R929" s="4"/>
      <c r="S929" s="4"/>
    </row>
    <row r="930" spans="6:19" ht="15.75">
      <c r="F930" s="4"/>
      <c r="G930" s="4"/>
      <c r="R930" s="4"/>
      <c r="S930" s="4"/>
    </row>
    <row r="931" spans="6:19" ht="15.75">
      <c r="F931" s="4"/>
      <c r="G931" s="4"/>
      <c r="R931" s="4"/>
      <c r="S931" s="4"/>
    </row>
    <row r="932" spans="6:19" ht="15.75">
      <c r="F932" s="4"/>
      <c r="G932" s="4"/>
      <c r="R932" s="4"/>
      <c r="S932" s="4"/>
    </row>
    <row r="933" spans="6:19" ht="15.75">
      <c r="F933" s="4"/>
      <c r="G933" s="4"/>
      <c r="R933" s="4"/>
      <c r="S933" s="4"/>
    </row>
    <row r="934" spans="6:19" ht="15.75">
      <c r="F934" s="4"/>
      <c r="G934" s="4"/>
      <c r="R934" s="4"/>
      <c r="S934" s="4"/>
    </row>
    <row r="935" spans="6:19" ht="15.75">
      <c r="F935" s="4"/>
      <c r="G935" s="4"/>
      <c r="R935" s="4"/>
      <c r="S935" s="4"/>
    </row>
    <row r="936" spans="6:19" ht="15.75">
      <c r="F936" s="4"/>
      <c r="G936" s="4"/>
      <c r="R936" s="4"/>
      <c r="S936" s="4"/>
    </row>
    <row r="937" spans="6:19" ht="15.75">
      <c r="F937" s="4"/>
      <c r="G937" s="4"/>
      <c r="R937" s="4"/>
      <c r="S937" s="4"/>
    </row>
    <row r="938" spans="6:19" ht="15.75">
      <c r="F938" s="4"/>
      <c r="G938" s="4"/>
      <c r="R938" s="4"/>
      <c r="S938" s="4"/>
    </row>
    <row r="939" spans="6:19" ht="15.75">
      <c r="F939" s="4"/>
      <c r="G939" s="4"/>
      <c r="R939" s="4"/>
      <c r="S939" s="4"/>
    </row>
    <row r="940" spans="6:19" ht="15.75">
      <c r="F940" s="4"/>
      <c r="G940" s="4"/>
      <c r="R940" s="4"/>
      <c r="S940" s="4"/>
    </row>
    <row r="941" spans="6:19" ht="15.75">
      <c r="F941" s="4"/>
      <c r="G941" s="4"/>
      <c r="R941" s="4"/>
      <c r="S941" s="4"/>
    </row>
    <row r="942" spans="6:19" ht="15.75">
      <c r="F942" s="4"/>
      <c r="G942" s="4"/>
      <c r="R942" s="4"/>
      <c r="S942" s="4"/>
    </row>
    <row r="943" spans="6:19" ht="15.75">
      <c r="F943" s="4"/>
      <c r="G943" s="4"/>
      <c r="R943" s="4"/>
      <c r="S943" s="4"/>
    </row>
    <row r="944" spans="6:19" ht="15.75">
      <c r="F944" s="4"/>
      <c r="G944" s="4"/>
      <c r="R944" s="4"/>
      <c r="S944" s="4"/>
    </row>
    <row r="945" spans="6:19" ht="15.75">
      <c r="F945" s="4"/>
      <c r="G945" s="4"/>
      <c r="R945" s="4"/>
      <c r="S945" s="4"/>
    </row>
    <row r="946" spans="6:19" ht="15.75">
      <c r="F946" s="4"/>
      <c r="G946" s="4"/>
      <c r="R946" s="4"/>
      <c r="S946" s="4"/>
    </row>
    <row r="947" spans="6:19" ht="15.75">
      <c r="F947" s="4"/>
      <c r="G947" s="4"/>
      <c r="R947" s="4"/>
      <c r="S947" s="4"/>
    </row>
    <row r="948" spans="6:19" ht="15.75">
      <c r="F948" s="4"/>
      <c r="G948" s="4"/>
      <c r="R948" s="4"/>
      <c r="S948" s="4"/>
    </row>
    <row r="949" spans="6:19" ht="15.75">
      <c r="F949" s="4"/>
      <c r="G949" s="4"/>
      <c r="R949" s="4"/>
      <c r="S949" s="4"/>
    </row>
    <row r="950" spans="6:19" ht="15.75">
      <c r="F950" s="4"/>
      <c r="G950" s="4"/>
      <c r="R950" s="4"/>
      <c r="S950" s="4"/>
    </row>
    <row r="951" spans="6:19" ht="15.75">
      <c r="F951" s="4"/>
      <c r="G951" s="4"/>
      <c r="R951" s="4"/>
      <c r="S951" s="4"/>
    </row>
    <row r="952" spans="6:19" ht="15.75">
      <c r="F952" s="4"/>
      <c r="G952" s="4"/>
      <c r="R952" s="4"/>
      <c r="S952" s="4"/>
    </row>
    <row r="953" spans="6:19" ht="15.75">
      <c r="F953" s="4"/>
      <c r="G953" s="4"/>
      <c r="R953" s="4"/>
      <c r="S953" s="4"/>
    </row>
    <row r="954" spans="6:19" ht="15.75">
      <c r="F954" s="4"/>
      <c r="G954" s="4"/>
      <c r="R954" s="4"/>
      <c r="S954" s="4"/>
    </row>
    <row r="955" spans="6:19" ht="15.75">
      <c r="F955" s="4"/>
      <c r="G955" s="4"/>
      <c r="R955" s="4"/>
      <c r="S955" s="4"/>
    </row>
    <row r="956" spans="6:19" ht="15.75">
      <c r="F956" s="4"/>
      <c r="G956" s="4"/>
      <c r="R956" s="4"/>
      <c r="S956" s="4"/>
    </row>
    <row r="957" spans="6:19" ht="15.75">
      <c r="F957" s="4"/>
      <c r="G957" s="4"/>
      <c r="R957" s="4"/>
      <c r="S957" s="4"/>
    </row>
    <row r="958" spans="6:19" ht="15.75">
      <c r="F958" s="4"/>
      <c r="G958" s="4"/>
      <c r="R958" s="4"/>
      <c r="S958" s="4"/>
    </row>
    <row r="959" spans="6:19" ht="15.75">
      <c r="F959" s="4"/>
      <c r="G959" s="4"/>
      <c r="R959" s="4"/>
      <c r="S959" s="4"/>
    </row>
    <row r="960" spans="6:19" ht="15.75">
      <c r="F960" s="4"/>
      <c r="G960" s="4"/>
      <c r="R960" s="4"/>
      <c r="S960" s="4"/>
    </row>
    <row r="961" spans="6:19" ht="15.75">
      <c r="F961" s="4"/>
      <c r="G961" s="4"/>
      <c r="R961" s="4"/>
      <c r="S961" s="4"/>
    </row>
    <row r="962" spans="6:19" ht="15.75">
      <c r="F962" s="4"/>
      <c r="G962" s="4"/>
      <c r="R962" s="4"/>
      <c r="S962" s="4"/>
    </row>
    <row r="963" spans="6:19" ht="15.75">
      <c r="F963" s="4"/>
      <c r="G963" s="4"/>
      <c r="R963" s="4"/>
      <c r="S963" s="4"/>
    </row>
    <row r="964" spans="6:19" ht="15.75">
      <c r="F964" s="4"/>
      <c r="G964" s="4"/>
      <c r="R964" s="4"/>
      <c r="S964" s="4"/>
    </row>
    <row r="965" spans="6:19" ht="15.75">
      <c r="F965" s="4"/>
      <c r="G965" s="4"/>
      <c r="R965" s="4"/>
      <c r="S965" s="4"/>
    </row>
    <row r="966" spans="6:19" ht="15.75">
      <c r="F966" s="4"/>
      <c r="G966" s="4"/>
      <c r="R966" s="4"/>
      <c r="S966" s="4"/>
    </row>
    <row r="967" spans="6:19" ht="15.75">
      <c r="F967" s="4"/>
      <c r="G967" s="4"/>
      <c r="R967" s="4"/>
      <c r="S967" s="4"/>
    </row>
    <row r="968" spans="6:19" ht="15.75">
      <c r="F968" s="4"/>
      <c r="G968" s="4"/>
      <c r="R968" s="4"/>
      <c r="S968" s="4"/>
    </row>
    <row r="969" spans="6:19" ht="15.75">
      <c r="F969" s="4"/>
      <c r="G969" s="4"/>
      <c r="R969" s="4"/>
      <c r="S969" s="4"/>
    </row>
    <row r="970" spans="6:19" ht="15.75">
      <c r="F970" s="4"/>
      <c r="G970" s="4"/>
      <c r="R970" s="4"/>
      <c r="S970" s="4"/>
    </row>
    <row r="971" spans="6:19" ht="15.75">
      <c r="F971" s="4"/>
      <c r="G971" s="4"/>
      <c r="R971" s="4"/>
      <c r="S971" s="4"/>
    </row>
    <row r="972" spans="6:19" ht="15.75">
      <c r="F972" s="4"/>
      <c r="G972" s="4"/>
      <c r="R972" s="4"/>
      <c r="S972" s="4"/>
    </row>
    <row r="973" spans="6:19" ht="15.75">
      <c r="F973" s="4"/>
      <c r="G973" s="4"/>
      <c r="R973" s="4"/>
      <c r="S973" s="4"/>
    </row>
    <row r="974" spans="6:19" ht="15.75">
      <c r="F974" s="4"/>
      <c r="G974" s="4"/>
      <c r="R974" s="4"/>
      <c r="S974" s="4"/>
    </row>
    <row r="975" spans="6:19" ht="15.75">
      <c r="F975" s="4"/>
      <c r="G975" s="4"/>
      <c r="R975" s="4"/>
      <c r="S975" s="4"/>
    </row>
    <row r="976" spans="6:19" ht="15.75">
      <c r="F976" s="4"/>
      <c r="G976" s="4"/>
      <c r="R976" s="4"/>
      <c r="S976" s="4"/>
    </row>
    <row r="977" spans="6:19" ht="15.75">
      <c r="F977" s="4"/>
      <c r="G977" s="4"/>
      <c r="R977" s="4"/>
      <c r="S977" s="4"/>
    </row>
    <row r="978" spans="6:19" ht="15.75">
      <c r="F978" s="4"/>
      <c r="G978" s="4"/>
      <c r="R978" s="4"/>
      <c r="S978" s="4"/>
    </row>
    <row r="979" spans="6:19" ht="15.75">
      <c r="F979" s="4"/>
      <c r="G979" s="4"/>
      <c r="R979" s="4"/>
      <c r="S979" s="4"/>
    </row>
    <row r="980" spans="6:19" ht="15.75">
      <c r="F980" s="4"/>
      <c r="G980" s="4"/>
      <c r="R980" s="4"/>
      <c r="S980" s="4"/>
    </row>
    <row r="981" spans="6:19" ht="15.75">
      <c r="F981" s="4"/>
      <c r="G981" s="4"/>
      <c r="R981" s="4"/>
      <c r="S981" s="4"/>
    </row>
    <row r="982" spans="6:19" ht="15.75">
      <c r="F982" s="4"/>
      <c r="G982" s="4"/>
      <c r="R982" s="4"/>
      <c r="S982" s="4"/>
    </row>
    <row r="983" spans="6:19" ht="15.75">
      <c r="F983" s="4"/>
      <c r="G983" s="4"/>
      <c r="R983" s="4"/>
      <c r="S983" s="4"/>
    </row>
    <row r="984" spans="6:19" ht="15.75">
      <c r="F984" s="4"/>
      <c r="G984" s="4"/>
      <c r="R984" s="4"/>
      <c r="S984" s="4"/>
    </row>
    <row r="985" spans="6:19" ht="15.75">
      <c r="F985" s="4"/>
      <c r="G985" s="4"/>
      <c r="R985" s="4"/>
      <c r="S985" s="4"/>
    </row>
    <row r="986" spans="6:19" ht="15.75">
      <c r="F986" s="4"/>
      <c r="G986" s="4"/>
      <c r="R986" s="4"/>
      <c r="S986" s="4"/>
    </row>
    <row r="987" spans="6:19" ht="15.75">
      <c r="F987" s="4"/>
      <c r="G987" s="4"/>
      <c r="R987" s="4"/>
      <c r="S987" s="4"/>
    </row>
    <row r="988" spans="6:19" ht="15.75">
      <c r="F988" s="4"/>
      <c r="G988" s="4"/>
      <c r="R988" s="4"/>
      <c r="S988" s="4"/>
    </row>
    <row r="989" spans="6:19" ht="15.75">
      <c r="F989" s="4"/>
      <c r="G989" s="4"/>
      <c r="R989" s="4"/>
      <c r="S989" s="4"/>
    </row>
    <row r="990" spans="6:19" ht="15.75">
      <c r="F990" s="4"/>
      <c r="G990" s="4"/>
      <c r="R990" s="4"/>
      <c r="S990" s="4"/>
    </row>
    <row r="991" spans="6:19" ht="15.75">
      <c r="F991" s="4"/>
      <c r="G991" s="4"/>
      <c r="R991" s="4"/>
      <c r="S991" s="4"/>
    </row>
    <row r="992" spans="6:19" ht="15.75">
      <c r="F992" s="4"/>
      <c r="G992" s="4"/>
      <c r="R992" s="4"/>
      <c r="S992" s="4"/>
    </row>
    <row r="993" spans="6:19" ht="15.75">
      <c r="F993" s="4"/>
      <c r="G993" s="4"/>
      <c r="R993" s="4"/>
      <c r="S993" s="4"/>
    </row>
    <row r="994" spans="6:19" ht="15.75">
      <c r="F994" s="4"/>
      <c r="G994" s="4"/>
      <c r="R994" s="4"/>
      <c r="S994" s="4"/>
    </row>
    <row r="995" spans="6:19" ht="15.75">
      <c r="F995" s="4"/>
      <c r="G995" s="4"/>
      <c r="R995" s="4"/>
      <c r="S995" s="4"/>
    </row>
    <row r="996" spans="6:19" ht="15.75">
      <c r="F996" s="4"/>
      <c r="G996" s="4"/>
      <c r="R996" s="4"/>
      <c r="S996" s="4"/>
    </row>
    <row r="997" spans="6:19" ht="15.75">
      <c r="F997" s="4"/>
      <c r="G997" s="4"/>
      <c r="R997" s="4"/>
      <c r="S997" s="4"/>
    </row>
    <row r="998" spans="6:19" ht="15.75">
      <c r="F998" s="4"/>
      <c r="G998" s="4"/>
      <c r="R998" s="4"/>
      <c r="S998" s="4"/>
    </row>
    <row r="999" spans="6:19" ht="15.75">
      <c r="F999" s="4"/>
      <c r="G999" s="4"/>
      <c r="R999" s="4"/>
      <c r="S999" s="4"/>
    </row>
    <row r="1000" spans="6:19" ht="15.75">
      <c r="F1000" s="4"/>
      <c r="G1000" s="4"/>
      <c r="R1000" s="4"/>
      <c r="S1000" s="4"/>
    </row>
    <row r="1001" spans="6:19" ht="15.75">
      <c r="F1001" s="4"/>
      <c r="G1001" s="4"/>
      <c r="R1001" s="4"/>
      <c r="S1001" s="4"/>
    </row>
    <row r="1002" spans="6:19" ht="15.75">
      <c r="F1002" s="4"/>
      <c r="G1002" s="4"/>
      <c r="R1002" s="4"/>
      <c r="S1002" s="4"/>
    </row>
    <row r="1003" spans="6:19" ht="15.75">
      <c r="F1003" s="4"/>
      <c r="G1003" s="4"/>
      <c r="R1003" s="4"/>
      <c r="S1003" s="4"/>
    </row>
    <row r="1004" spans="6:19" ht="15.75">
      <c r="F1004" s="4"/>
      <c r="G1004" s="4"/>
      <c r="R1004" s="4"/>
      <c r="S1004" s="4"/>
    </row>
    <row r="1005" spans="6:19" ht="15.75">
      <c r="F1005" s="4"/>
      <c r="G1005" s="4"/>
      <c r="R1005" s="4"/>
      <c r="S1005" s="4"/>
    </row>
    <row r="1006" spans="6:19" ht="15.75">
      <c r="F1006" s="4"/>
      <c r="G1006" s="4"/>
      <c r="R1006" s="4"/>
      <c r="S1006" s="4"/>
    </row>
    <row r="1007" spans="6:19" ht="15.75">
      <c r="F1007" s="4"/>
      <c r="G1007" s="4"/>
      <c r="R1007" s="4"/>
      <c r="S1007" s="4"/>
    </row>
    <row r="1008" spans="6:19" ht="15.75">
      <c r="F1008" s="4"/>
      <c r="G1008" s="4"/>
      <c r="R1008" s="4"/>
      <c r="S1008" s="4"/>
    </row>
    <row r="1009" spans="6:19" ht="15.75">
      <c r="F1009" s="4"/>
      <c r="G1009" s="4"/>
      <c r="R1009" s="4"/>
      <c r="S1009" s="4"/>
    </row>
    <row r="1010" spans="6:19" ht="15.75">
      <c r="F1010" s="4"/>
      <c r="G1010" s="4"/>
      <c r="R1010" s="4"/>
      <c r="S1010" s="4"/>
    </row>
    <row r="1011" spans="6:19" ht="15.75">
      <c r="F1011" s="4"/>
      <c r="G1011" s="4"/>
      <c r="R1011" s="4"/>
      <c r="S1011" s="4"/>
    </row>
    <row r="1012" spans="6:19" ht="15.75">
      <c r="F1012" s="4"/>
      <c r="G1012" s="4"/>
      <c r="R1012" s="4"/>
      <c r="S1012" s="4"/>
    </row>
    <row r="1013" spans="6:19" ht="15.75">
      <c r="F1013" s="4"/>
      <c r="G1013" s="4"/>
      <c r="R1013" s="4"/>
      <c r="S1013" s="4"/>
    </row>
    <row r="1014" spans="6:19" ht="15.75">
      <c r="F1014" s="4"/>
      <c r="G1014" s="4"/>
      <c r="R1014" s="4"/>
      <c r="S1014" s="4"/>
    </row>
    <row r="1015" spans="6:19" ht="15.75">
      <c r="F1015" s="4"/>
      <c r="G1015" s="4"/>
      <c r="R1015" s="4"/>
      <c r="S1015" s="4"/>
    </row>
    <row r="1016" spans="6:19" ht="15.75">
      <c r="F1016" s="4"/>
      <c r="G1016" s="4"/>
      <c r="R1016" s="4"/>
      <c r="S1016" s="4"/>
    </row>
    <row r="1017" spans="6:19" ht="15.75">
      <c r="F1017" s="4"/>
      <c r="G1017" s="4"/>
      <c r="R1017" s="4"/>
      <c r="S1017" s="4"/>
    </row>
    <row r="1018" spans="6:19" ht="15.75">
      <c r="F1018" s="4"/>
      <c r="G1018" s="4"/>
      <c r="R1018" s="4"/>
      <c r="S1018" s="4"/>
    </row>
    <row r="1019" spans="6:19" ht="15.75">
      <c r="F1019" s="4"/>
      <c r="G1019" s="4"/>
      <c r="R1019" s="4"/>
      <c r="S1019" s="4"/>
    </row>
    <row r="1020" spans="6:19" ht="15.75">
      <c r="F1020" s="4"/>
      <c r="G1020" s="4"/>
      <c r="R1020" s="4"/>
      <c r="S1020" s="4"/>
    </row>
    <row r="1021" spans="6:19" ht="15.75">
      <c r="F1021" s="4"/>
      <c r="G1021" s="4"/>
      <c r="R1021" s="4"/>
      <c r="S1021" s="4"/>
    </row>
    <row r="1022" spans="6:19" ht="15.75">
      <c r="F1022" s="4"/>
      <c r="G1022" s="4"/>
      <c r="R1022" s="4"/>
      <c r="S1022" s="4"/>
    </row>
    <row r="1023" spans="6:19" ht="15.75">
      <c r="F1023" s="4"/>
      <c r="G1023" s="4"/>
      <c r="R1023" s="4"/>
      <c r="S1023" s="4"/>
    </row>
    <row r="1024" spans="6:19" ht="15.75">
      <c r="F1024" s="4"/>
      <c r="G1024" s="4"/>
      <c r="R1024" s="4"/>
      <c r="S1024" s="4"/>
    </row>
    <row r="1025" spans="6:19" ht="15.75">
      <c r="F1025" s="4"/>
      <c r="G1025" s="4"/>
      <c r="R1025" s="4"/>
      <c r="S1025" s="4"/>
    </row>
    <row r="1026" spans="6:19" ht="15.75">
      <c r="F1026" s="4"/>
      <c r="G1026" s="4"/>
      <c r="R1026" s="4"/>
      <c r="S1026" s="4"/>
    </row>
    <row r="1027" spans="6:19" ht="15.75">
      <c r="F1027" s="4"/>
      <c r="G1027" s="4"/>
      <c r="R1027" s="4"/>
      <c r="S1027" s="4"/>
    </row>
    <row r="1028" spans="6:19" ht="15.75">
      <c r="F1028" s="4"/>
      <c r="G1028" s="4"/>
      <c r="R1028" s="4"/>
      <c r="S1028" s="4"/>
    </row>
    <row r="1029" spans="6:19" ht="15.75">
      <c r="F1029" s="4"/>
      <c r="G1029" s="4"/>
      <c r="R1029" s="4"/>
      <c r="S1029" s="4"/>
    </row>
    <row r="1030" spans="6:19" ht="15.75">
      <c r="F1030" s="4"/>
      <c r="G1030" s="4"/>
      <c r="R1030" s="4"/>
      <c r="S1030" s="4"/>
    </row>
    <row r="1031" spans="6:19" ht="15.75">
      <c r="F1031" s="4"/>
      <c r="G1031" s="4"/>
      <c r="R1031" s="4"/>
      <c r="S1031" s="4"/>
    </row>
    <row r="1032" spans="6:19" ht="15.75">
      <c r="F1032" s="4"/>
      <c r="G1032" s="4"/>
      <c r="R1032" s="4"/>
      <c r="S1032" s="4"/>
    </row>
    <row r="1033" spans="6:19" ht="15.75">
      <c r="F1033" s="4"/>
      <c r="G1033" s="4"/>
      <c r="R1033" s="4"/>
      <c r="S1033" s="4"/>
    </row>
    <row r="1034" spans="6:19" ht="15.75">
      <c r="F1034" s="4"/>
      <c r="G1034" s="4"/>
      <c r="R1034" s="4"/>
      <c r="S1034" s="4"/>
    </row>
    <row r="1035" spans="6:19" ht="15.75">
      <c r="F1035" s="4"/>
      <c r="G1035" s="4"/>
      <c r="R1035" s="4"/>
      <c r="S1035" s="4"/>
    </row>
    <row r="1036" spans="6:19" ht="15.75">
      <c r="F1036" s="4"/>
      <c r="G1036" s="4"/>
      <c r="R1036" s="4"/>
      <c r="S1036" s="4"/>
    </row>
    <row r="1037" spans="6:19" ht="15.75">
      <c r="F1037" s="4"/>
      <c r="G1037" s="4"/>
      <c r="R1037" s="4"/>
      <c r="S1037" s="4"/>
    </row>
    <row r="1038" spans="6:19" ht="15.75">
      <c r="F1038" s="4"/>
      <c r="G1038" s="4"/>
      <c r="R1038" s="4"/>
      <c r="S1038" s="4"/>
    </row>
    <row r="1039" spans="6:19" ht="15.75">
      <c r="F1039" s="4"/>
      <c r="G1039" s="4"/>
      <c r="R1039" s="4"/>
      <c r="S1039" s="4"/>
    </row>
    <row r="1040" spans="6:19" ht="15.75">
      <c r="F1040" s="4"/>
      <c r="G1040" s="4"/>
      <c r="R1040" s="4"/>
      <c r="S1040" s="4"/>
    </row>
    <row r="1041" spans="6:19" ht="15.75">
      <c r="F1041" s="4"/>
      <c r="G1041" s="4"/>
      <c r="R1041" s="4"/>
      <c r="S1041" s="4"/>
    </row>
    <row r="1042" spans="6:19" ht="15.75">
      <c r="F1042" s="4"/>
      <c r="G1042" s="4"/>
      <c r="R1042" s="4"/>
      <c r="S1042" s="4"/>
    </row>
    <row r="1043" spans="6:19" ht="15.75">
      <c r="F1043" s="4"/>
      <c r="G1043" s="4"/>
      <c r="R1043" s="4"/>
      <c r="S1043" s="4"/>
    </row>
    <row r="1044" spans="6:19" ht="15.75">
      <c r="F1044" s="4"/>
      <c r="G1044" s="4"/>
      <c r="R1044" s="4"/>
      <c r="S1044" s="4"/>
    </row>
    <row r="1045" spans="6:19" ht="15.75">
      <c r="F1045" s="4"/>
      <c r="G1045" s="4"/>
      <c r="R1045" s="4"/>
      <c r="S1045" s="4"/>
    </row>
    <row r="1046" spans="6:19" ht="15.75">
      <c r="F1046" s="4"/>
      <c r="G1046" s="4"/>
      <c r="R1046" s="4"/>
      <c r="S1046" s="4"/>
    </row>
    <row r="1047" spans="6:19" ht="15.75">
      <c r="F1047" s="4"/>
      <c r="G1047" s="4"/>
      <c r="R1047" s="4"/>
      <c r="S1047" s="4"/>
    </row>
    <row r="1048" spans="6:19" ht="15.75">
      <c r="F1048" s="4"/>
      <c r="G1048" s="4"/>
      <c r="R1048" s="4"/>
      <c r="S1048" s="4"/>
    </row>
    <row r="1049" spans="6:19" ht="15.75">
      <c r="F1049" s="4"/>
      <c r="G1049" s="4"/>
      <c r="R1049" s="4"/>
      <c r="S1049" s="4"/>
    </row>
    <row r="1050" spans="6:19" ht="15.75">
      <c r="F1050" s="4"/>
      <c r="G1050" s="4"/>
      <c r="R1050" s="4"/>
      <c r="S1050" s="4"/>
    </row>
    <row r="1051" spans="6:19" ht="15.75">
      <c r="F1051" s="4"/>
      <c r="G1051" s="4"/>
      <c r="R1051" s="4"/>
      <c r="S1051" s="4"/>
    </row>
    <row r="1052" spans="6:19" ht="15.75">
      <c r="F1052" s="4"/>
      <c r="G1052" s="4"/>
      <c r="R1052" s="4"/>
      <c r="S1052" s="4"/>
    </row>
    <row r="1053" spans="6:19" ht="15.75">
      <c r="F1053" s="4"/>
      <c r="G1053" s="4"/>
      <c r="R1053" s="4"/>
      <c r="S1053" s="4"/>
    </row>
    <row r="1054" spans="6:19" ht="15.75">
      <c r="F1054" s="4"/>
      <c r="G1054" s="4"/>
      <c r="R1054" s="4"/>
      <c r="S1054" s="4"/>
    </row>
    <row r="1055" spans="6:19" ht="15.75">
      <c r="F1055" s="4"/>
      <c r="G1055" s="4"/>
      <c r="R1055" s="4"/>
      <c r="S1055" s="4"/>
    </row>
    <row r="1056" spans="6:19" ht="15.75">
      <c r="F1056" s="4"/>
      <c r="G1056" s="4"/>
      <c r="R1056" s="4"/>
      <c r="S1056" s="4"/>
    </row>
    <row r="1057" spans="6:19" ht="15.75">
      <c r="F1057" s="4"/>
      <c r="G1057" s="4"/>
      <c r="R1057" s="4"/>
      <c r="S1057" s="4"/>
    </row>
    <row r="1058" spans="6:19" ht="15.75">
      <c r="F1058" s="4"/>
      <c r="G1058" s="4"/>
      <c r="R1058" s="4"/>
      <c r="S1058" s="4"/>
    </row>
    <row r="1059" spans="6:19" ht="15.75">
      <c r="F1059" s="4"/>
      <c r="G1059" s="4"/>
      <c r="R1059" s="4"/>
      <c r="S1059" s="4"/>
    </row>
    <row r="1060" spans="6:19" ht="15.75">
      <c r="F1060" s="4"/>
      <c r="G1060" s="4"/>
      <c r="R1060" s="4"/>
      <c r="S1060" s="4"/>
    </row>
    <row r="1061" spans="6:19" ht="15.75">
      <c r="F1061" s="4"/>
      <c r="G1061" s="4"/>
      <c r="R1061" s="4"/>
      <c r="S1061" s="4"/>
    </row>
    <row r="1062" spans="6:19" ht="15.75">
      <c r="F1062" s="4"/>
      <c r="G1062" s="4"/>
      <c r="R1062" s="4"/>
      <c r="S1062" s="4"/>
    </row>
    <row r="1063" spans="6:19" ht="15.75">
      <c r="F1063" s="4"/>
      <c r="G1063" s="4"/>
      <c r="R1063" s="4"/>
      <c r="S1063" s="4"/>
    </row>
    <row r="1064" spans="6:19" ht="15.75">
      <c r="F1064" s="4"/>
      <c r="G1064" s="4"/>
      <c r="R1064" s="4"/>
      <c r="S1064" s="4"/>
    </row>
    <row r="1065" spans="6:19" ht="15.75">
      <c r="F1065" s="4"/>
      <c r="G1065" s="4"/>
      <c r="R1065" s="4"/>
      <c r="S1065" s="4"/>
    </row>
    <row r="1066" spans="6:19" ht="15.75">
      <c r="F1066" s="4"/>
      <c r="G1066" s="4"/>
      <c r="R1066" s="4"/>
      <c r="S1066" s="4"/>
    </row>
    <row r="1067" spans="6:19" ht="15.75">
      <c r="F1067" s="4"/>
      <c r="G1067" s="4"/>
      <c r="R1067" s="4"/>
      <c r="S1067" s="4"/>
    </row>
    <row r="1068" spans="6:19" ht="15.75">
      <c r="F1068" s="4"/>
      <c r="G1068" s="4"/>
      <c r="R1068" s="4"/>
      <c r="S1068" s="4"/>
    </row>
    <row r="1069" spans="6:19" ht="15.75">
      <c r="F1069" s="4"/>
      <c r="G1069" s="4"/>
      <c r="R1069" s="4"/>
      <c r="S1069" s="4"/>
    </row>
    <row r="1070" spans="6:19" ht="15.75">
      <c r="F1070" s="4"/>
      <c r="G1070" s="4"/>
      <c r="R1070" s="4"/>
      <c r="S1070" s="4"/>
    </row>
    <row r="1071" spans="6:19" ht="15.75">
      <c r="F1071" s="4"/>
      <c r="G1071" s="4"/>
      <c r="R1071" s="4"/>
      <c r="S1071" s="4"/>
    </row>
    <row r="1072" spans="6:19" ht="15.75">
      <c r="F1072" s="4"/>
      <c r="G1072" s="4"/>
      <c r="R1072" s="4"/>
      <c r="S1072" s="4"/>
    </row>
    <row r="1073" spans="6:19" ht="15.75">
      <c r="F1073" s="4"/>
      <c r="G1073" s="4"/>
      <c r="R1073" s="4"/>
      <c r="S1073" s="4"/>
    </row>
    <row r="1074" spans="6:19" ht="15.75">
      <c r="F1074" s="4"/>
      <c r="G1074" s="4"/>
      <c r="R1074" s="4"/>
      <c r="S1074" s="4"/>
    </row>
    <row r="1075" spans="6:19" ht="15.75">
      <c r="F1075" s="4"/>
      <c r="G1075" s="4"/>
      <c r="R1075" s="4"/>
      <c r="S1075" s="4"/>
    </row>
    <row r="1076" spans="6:19" ht="15.75">
      <c r="F1076" s="4"/>
      <c r="G1076" s="4"/>
      <c r="R1076" s="4"/>
      <c r="S1076" s="4"/>
    </row>
    <row r="1077" spans="6:19" ht="15.75">
      <c r="F1077" s="4"/>
      <c r="G1077" s="4"/>
      <c r="R1077" s="4"/>
      <c r="S1077" s="4"/>
    </row>
    <row r="1078" spans="6:19" ht="15.75">
      <c r="F1078" s="4"/>
      <c r="G1078" s="4"/>
      <c r="R1078" s="4"/>
      <c r="S1078" s="4"/>
    </row>
    <row r="1079" spans="6:19" ht="15.75">
      <c r="F1079" s="4"/>
      <c r="G1079" s="4"/>
      <c r="R1079" s="4"/>
      <c r="S1079" s="4"/>
    </row>
  </sheetData>
  <sheetProtection formatCells="0" formatColumns="0" formatRows="0" insertColumns="0" insertRows="0" insertHyperlinks="0" deleteColumns="0" deleteRows="0" sort="0" autoFilter="0" pivotTables="0"/>
  <mergeCells count="191">
    <mergeCell ref="AR64:BA68"/>
    <mergeCell ref="V37:Z37"/>
    <mergeCell ref="D77:D79"/>
    <mergeCell ref="D54:D58"/>
    <mergeCell ref="B49:B53"/>
    <mergeCell ref="AP54:AP58"/>
    <mergeCell ref="A54:A58"/>
    <mergeCell ref="B54:B58"/>
    <mergeCell ref="D40:D43"/>
    <mergeCell ref="C54:C58"/>
    <mergeCell ref="D49:D53"/>
    <mergeCell ref="C49:C53"/>
    <mergeCell ref="D64:D68"/>
    <mergeCell ref="D69:D72"/>
    <mergeCell ref="AP64:AP68"/>
    <mergeCell ref="AP69:AP72"/>
    <mergeCell ref="A60:A62"/>
    <mergeCell ref="D60:D62"/>
    <mergeCell ref="AP44:AP47"/>
    <mergeCell ref="AQ44:AQ47"/>
    <mergeCell ref="A44:A47"/>
    <mergeCell ref="A59:AQ59"/>
    <mergeCell ref="AP60:AP62"/>
    <mergeCell ref="B60:B62"/>
    <mergeCell ref="A10:A13"/>
    <mergeCell ref="B10:B13"/>
    <mergeCell ref="C10:C13"/>
    <mergeCell ref="D10:D13"/>
    <mergeCell ref="AP10:AP13"/>
    <mergeCell ref="F97:AQ97"/>
    <mergeCell ref="B92:B96"/>
    <mergeCell ref="B64:B68"/>
    <mergeCell ref="AQ64:AQ68"/>
    <mergeCell ref="A69:A72"/>
    <mergeCell ref="B69:B72"/>
    <mergeCell ref="C69:C72"/>
    <mergeCell ref="AQ92:AQ96"/>
    <mergeCell ref="AQ88:AQ91"/>
    <mergeCell ref="AP88:AP91"/>
    <mergeCell ref="AP92:AP96"/>
    <mergeCell ref="A73:AQ73"/>
    <mergeCell ref="AP74:AP76"/>
    <mergeCell ref="A74:A76"/>
    <mergeCell ref="A88:A91"/>
    <mergeCell ref="B88:B91"/>
    <mergeCell ref="C88:C91"/>
    <mergeCell ref="D88:D91"/>
    <mergeCell ref="A48:AQ48"/>
    <mergeCell ref="AQ60:AQ62"/>
    <mergeCell ref="AQ74:AQ76"/>
    <mergeCell ref="AQ77:AQ79"/>
    <mergeCell ref="B77:B79"/>
    <mergeCell ref="A49:A53"/>
    <mergeCell ref="AQ49:AQ53"/>
    <mergeCell ref="J37:N37"/>
    <mergeCell ref="J34:N34"/>
    <mergeCell ref="J35:N35"/>
    <mergeCell ref="V34:Z34"/>
    <mergeCell ref="V35:Z35"/>
    <mergeCell ref="AQ54:AQ58"/>
    <mergeCell ref="AP49:AP53"/>
    <mergeCell ref="A63:AQ63"/>
    <mergeCell ref="C64:C68"/>
    <mergeCell ref="A64:A68"/>
    <mergeCell ref="D74:D76"/>
    <mergeCell ref="C77:C79"/>
    <mergeCell ref="B74:B76"/>
    <mergeCell ref="C74:C76"/>
    <mergeCell ref="A77:A79"/>
    <mergeCell ref="AQ69:AQ72"/>
    <mergeCell ref="C60:C62"/>
    <mergeCell ref="AP77:AP79"/>
    <mergeCell ref="B1:B2"/>
    <mergeCell ref="D1:D2"/>
    <mergeCell ref="C23:C25"/>
    <mergeCell ref="D23:D25"/>
    <mergeCell ref="A3:AQ3"/>
    <mergeCell ref="AQ1:AQ2"/>
    <mergeCell ref="AP23:AP25"/>
    <mergeCell ref="AQ23:AQ25"/>
    <mergeCell ref="AQ14:AQ18"/>
    <mergeCell ref="AQ19:AQ22"/>
    <mergeCell ref="A23:A25"/>
    <mergeCell ref="B23:B25"/>
    <mergeCell ref="AP1:AP2"/>
    <mergeCell ref="A19:A22"/>
    <mergeCell ref="A1:A2"/>
    <mergeCell ref="C1:C2"/>
    <mergeCell ref="B19:B22"/>
    <mergeCell ref="E1:AC1"/>
    <mergeCell ref="C19:C22"/>
    <mergeCell ref="AP19:AP22"/>
    <mergeCell ref="D19:D22"/>
    <mergeCell ref="B14:B18"/>
    <mergeCell ref="A14:A18"/>
    <mergeCell ref="AD1:AO1"/>
    <mergeCell ref="AQ4:AQ9"/>
    <mergeCell ref="B4:B9"/>
    <mergeCell ref="A4:A9"/>
    <mergeCell ref="C4:C9"/>
    <mergeCell ref="D4:D9"/>
    <mergeCell ref="AQ40:AQ43"/>
    <mergeCell ref="B26:B28"/>
    <mergeCell ref="C26:C28"/>
    <mergeCell ref="D26:D28"/>
    <mergeCell ref="AP26:AP28"/>
    <mergeCell ref="A40:A43"/>
    <mergeCell ref="B40:B43"/>
    <mergeCell ref="C40:C43"/>
    <mergeCell ref="AP40:AP43"/>
    <mergeCell ref="A39:AQ39"/>
    <mergeCell ref="AQ10:AQ13"/>
    <mergeCell ref="AP4:AP9"/>
    <mergeCell ref="C14:C18"/>
    <mergeCell ref="D14:D18"/>
    <mergeCell ref="A26:A28"/>
    <mergeCell ref="A34:C34"/>
    <mergeCell ref="A35:C35"/>
    <mergeCell ref="A36:C36"/>
    <mergeCell ref="A37:C37"/>
    <mergeCell ref="A102:AQ102"/>
    <mergeCell ref="AP98:AP101"/>
    <mergeCell ref="AQ98:AQ101"/>
    <mergeCell ref="B109:B111"/>
    <mergeCell ref="AQ109:AQ111"/>
    <mergeCell ref="AP109:AP111"/>
    <mergeCell ref="AP103:AP105"/>
    <mergeCell ref="AQ119:AQ122"/>
    <mergeCell ref="A106:A108"/>
    <mergeCell ref="C106:C108"/>
    <mergeCell ref="C103:C105"/>
    <mergeCell ref="D103:D105"/>
    <mergeCell ref="D106:D108"/>
    <mergeCell ref="D98:D101"/>
    <mergeCell ref="D116:D118"/>
    <mergeCell ref="A109:A111"/>
    <mergeCell ref="AQ103:AQ105"/>
    <mergeCell ref="AQ116:AQ118"/>
    <mergeCell ref="B112:B115"/>
    <mergeCell ref="C112:C115"/>
    <mergeCell ref="D112:D115"/>
    <mergeCell ref="D109:D111"/>
    <mergeCell ref="B103:B105"/>
    <mergeCell ref="AP112:AP115"/>
    <mergeCell ref="AQ112:AQ115"/>
    <mergeCell ref="B116:B118"/>
    <mergeCell ref="C116:C118"/>
    <mergeCell ref="B106:B108"/>
    <mergeCell ref="A116:A118"/>
    <mergeCell ref="A112:A115"/>
    <mergeCell ref="D119:D122"/>
    <mergeCell ref="A119:A122"/>
    <mergeCell ref="B119:B122"/>
    <mergeCell ref="AQ106:AQ108"/>
    <mergeCell ref="AP119:AP122"/>
    <mergeCell ref="AP116:AP118"/>
    <mergeCell ref="C109:C111"/>
    <mergeCell ref="C119:C122"/>
    <mergeCell ref="AP106:AP108"/>
    <mergeCell ref="B98:B101"/>
    <mergeCell ref="A98:A101"/>
    <mergeCell ref="C92:C96"/>
    <mergeCell ref="D92:D96"/>
    <mergeCell ref="B97:D97"/>
    <mergeCell ref="C98:C101"/>
    <mergeCell ref="A86:AQ86"/>
    <mergeCell ref="A80:A82"/>
    <mergeCell ref="B80:B82"/>
    <mergeCell ref="C80:C82"/>
    <mergeCell ref="D80:D82"/>
    <mergeCell ref="D83:D85"/>
    <mergeCell ref="AQ83:AQ85"/>
    <mergeCell ref="A92:A96"/>
    <mergeCell ref="AP80:AP82"/>
    <mergeCell ref="AP83:AP85"/>
    <mergeCell ref="AQ80:AQ82"/>
    <mergeCell ref="A83:A85"/>
    <mergeCell ref="B83:B85"/>
    <mergeCell ref="C83:C85"/>
    <mergeCell ref="V33:AA33"/>
    <mergeCell ref="C29:C31"/>
    <mergeCell ref="D29:D31"/>
    <mergeCell ref="AQ26:AQ28"/>
    <mergeCell ref="AP29:AP31"/>
    <mergeCell ref="AQ29:AQ31"/>
    <mergeCell ref="A29:A31"/>
    <mergeCell ref="B29:B31"/>
    <mergeCell ref="B44:B47"/>
    <mergeCell ref="C44:C47"/>
    <mergeCell ref="D44:D47"/>
    <mergeCell ref="A33:D33"/>
  </mergeCells>
  <phoneticPr fontId="0" type="noConversion"/>
  <conditionalFormatting sqref="F1080:F65594">
    <cfRule type="expression" dxfId="223" priority="407" stopIfTrue="1">
      <formula>OR(F1081="greem",F1081="green ")</formula>
    </cfRule>
    <cfRule type="expression" dxfId="222" priority="408" stopIfTrue="1">
      <formula>OR(F1081="amber",F1081="amber ")</formula>
    </cfRule>
  </conditionalFormatting>
  <conditionalFormatting sqref="G91:AO91 D119:D122 E120:E122 F87:Q96 E117:E118 E107:E108 E104:E105 R40:S41 U40:V41 X40:Y41 AA40:AB41 F40:G41 I40:J41 L40:M41 O40:P41 E25:E29 E26:AO28 E31 R88:R96 R96:S96 D49:AO58 E41:AO47 D74:AO85 F98:AO101 D69 D60:AO62 E68:AO72 F116:Q122 E110:E115 F103:Q114 AP109:AP110 AM103:AO122 AJ103:AL108 D10:Q13 E19:E23 S87:AC96 F92:AC95 AN87:AO96 AC92:AF92 AD95:AM96 R19:AD31 D19:D22 D4:E9 F14:Q31 AE10:AO31 R4:AC13 AD4:AD7 AD9:AD13 AJ110:AL111 R103:AI122 AM112:AP115 AJ113:AL122 F5:Q8 AT4:AT27 I8:AO8 AE7:AO7 E7:AC7 AF87:AM94 D87:AO87 F88:AC90 AD89:AD93 AF88:AO90 AE88:AE93 AE4">
    <cfRule type="cellIs" dxfId="221" priority="409" stopIfTrue="1" operator="equal">
      <formula>"green"</formula>
    </cfRule>
    <cfRule type="cellIs" dxfId="220" priority="410" stopIfTrue="1" operator="equal">
      <formula>"amber"</formula>
    </cfRule>
    <cfRule type="cellIs" dxfId="219" priority="411" stopIfTrue="1" operator="equal">
      <formula>"red"</formula>
    </cfRule>
  </conditionalFormatting>
  <conditionalFormatting sqref="D98:E101 B92:B96 D92:D94 D87:E87 E88:E96 B87:B88 D88 D23:E31">
    <cfRule type="cellIs" dxfId="218" priority="412" stopIfTrue="1" operator="equal">
      <formula>"GREEN"</formula>
    </cfRule>
    <cfRule type="cellIs" dxfId="217" priority="413" stopIfTrue="1" operator="equal">
      <formula>"AMBER"</formula>
    </cfRule>
    <cfRule type="cellIs" dxfId="216" priority="414" stopIfTrue="1" operator="equal">
      <formula>"RED"</formula>
    </cfRule>
  </conditionalFormatting>
  <conditionalFormatting sqref="R1080:R65594">
    <cfRule type="expression" dxfId="215" priority="405" stopIfTrue="1">
      <formula>OR(R1081="greem",R1081="green ")</formula>
    </cfRule>
    <cfRule type="expression" dxfId="214" priority="406" stopIfTrue="1">
      <formula>OR(R1081="amber",R1081="amber ")</formula>
    </cfRule>
  </conditionalFormatting>
  <dataValidations count="1">
    <dataValidation operator="greaterThanOrEqual" allowBlank="1" showInputMessage="1" showErrorMessage="1" sqref="H89:Q89 AF88:AO89 AE88 T88:AC89 AD89:AE89"/>
  </dataValidations>
  <pageMargins left="0.31496062992125984" right="0.19685039370078741" top="0.39370078740157483" bottom="0.31496062992125984" header="0.19685039370078741" footer="0"/>
  <pageSetup paperSize="9" scale="46" fitToHeight="20" orientation="landscape" r:id="rId1"/>
  <headerFooter alignWithMargins="0">
    <oddHeader xml:space="preserve">&amp;L&amp;"Arial,Bold"&amp;12Golden Jubilee National Hospital&amp;C&amp;"Arial,Bold"&amp;14Corporate Balance Scorecard 2018-19
&amp;16
&amp;R&amp;"Arial,Bold"&amp;12Appendix 1&amp;14
</oddHeader>
    <oddFooter>&amp;CPage &amp;P</oddFooter>
  </headerFooter>
  <rowBreaks count="2" manualBreakCount="2">
    <brk id="38" max="42" man="1"/>
    <brk id="72" max="42" man="1"/>
  </rowBreaks>
  <drawing r:id="rId2"/>
  <legacyDrawing r:id="rId3"/>
</worksheet>
</file>

<file path=xl/worksheets/sheet2.xml><?xml version="1.0" encoding="utf-8"?>
<worksheet xmlns="http://schemas.openxmlformats.org/spreadsheetml/2006/main" xmlns:r="http://schemas.openxmlformats.org/officeDocument/2006/relationships">
  <dimension ref="A1:AR1018"/>
  <sheetViews>
    <sheetView showGridLines="0" zoomScale="85" zoomScaleNormal="85" workbookViewId="0">
      <pane ySplit="2" topLeftCell="A93" activePane="bottomLeft" state="frozen"/>
      <selection pane="bottomLeft" activeCell="AD101" sqref="AD101"/>
    </sheetView>
  </sheetViews>
  <sheetFormatPr defaultRowHeight="12.75"/>
  <cols>
    <col min="1" max="1" width="9.28515625" style="1" customWidth="1"/>
    <col min="2" max="2" width="36.7109375" style="1" customWidth="1"/>
    <col min="3" max="3" width="12.5703125" style="3" customWidth="1"/>
    <col min="4" max="4" width="12.42578125" style="1" customWidth="1"/>
    <col min="5" max="5" width="0.140625" style="1" customWidth="1"/>
    <col min="6" max="6" width="0.140625" style="52" customWidth="1"/>
    <col min="7" max="17" width="0.140625" style="50" customWidth="1"/>
    <col min="18" max="18" width="0.140625" style="52" customWidth="1"/>
    <col min="19" max="29" width="0.140625" style="50" customWidth="1"/>
    <col min="30" max="41" width="10" style="50" customWidth="1"/>
    <col min="42" max="42" width="41.7109375" style="1" customWidth="1"/>
    <col min="43" max="43" width="63.7109375" style="1" customWidth="1"/>
    <col min="44" max="272" width="9.140625" style="1"/>
    <col min="273" max="273" width="8.85546875" style="1" customWidth="1"/>
    <col min="274" max="274" width="41.7109375" style="1" customWidth="1"/>
    <col min="275" max="275" width="13.5703125" style="1" customWidth="1"/>
    <col min="276" max="276" width="12.85546875" style="1" customWidth="1"/>
    <col min="277" max="277" width="11.42578125" style="1" customWidth="1"/>
    <col min="278" max="278" width="11" style="1" customWidth="1"/>
    <col min="279" max="280" width="8.28515625" style="1" customWidth="1"/>
    <col min="281" max="286" width="0" style="1" hidden="1" customWidth="1"/>
    <col min="287" max="287" width="7.85546875" style="1" customWidth="1"/>
    <col min="288" max="288" width="9.28515625" style="1" customWidth="1"/>
    <col min="289" max="289" width="8.85546875" style="1" customWidth="1"/>
    <col min="290" max="290" width="8.28515625" style="1" customWidth="1"/>
    <col min="291" max="291" width="7.85546875" style="1" customWidth="1"/>
    <col min="292" max="292" width="8.28515625" style="1" customWidth="1"/>
    <col min="293" max="293" width="8.42578125" style="1" customWidth="1"/>
    <col min="294" max="294" width="10" style="1" customWidth="1"/>
    <col min="295" max="295" width="8.7109375" style="1" customWidth="1"/>
    <col min="296" max="296" width="9.140625" style="1"/>
    <col min="297" max="297" width="12" style="1" customWidth="1"/>
    <col min="298" max="528" width="9.140625" style="1"/>
    <col min="529" max="529" width="8.85546875" style="1" customWidth="1"/>
    <col min="530" max="530" width="41.7109375" style="1" customWidth="1"/>
    <col min="531" max="531" width="13.5703125" style="1" customWidth="1"/>
    <col min="532" max="532" width="12.85546875" style="1" customWidth="1"/>
    <col min="533" max="533" width="11.42578125" style="1" customWidth="1"/>
    <col min="534" max="534" width="11" style="1" customWidth="1"/>
    <col min="535" max="536" width="8.28515625" style="1" customWidth="1"/>
    <col min="537" max="542" width="0" style="1" hidden="1" customWidth="1"/>
    <col min="543" max="543" width="7.85546875" style="1" customWidth="1"/>
    <col min="544" max="544" width="9.28515625" style="1" customWidth="1"/>
    <col min="545" max="545" width="8.85546875" style="1" customWidth="1"/>
    <col min="546" max="546" width="8.28515625" style="1" customWidth="1"/>
    <col min="547" max="547" width="7.85546875" style="1" customWidth="1"/>
    <col min="548" max="548" width="8.28515625" style="1" customWidth="1"/>
    <col min="549" max="549" width="8.42578125" style="1" customWidth="1"/>
    <col min="550" max="550" width="10" style="1" customWidth="1"/>
    <col min="551" max="551" width="8.7109375" style="1" customWidth="1"/>
    <col min="552" max="552" width="9.140625" style="1"/>
    <col min="553" max="553" width="12" style="1" customWidth="1"/>
    <col min="554" max="784" width="9.140625" style="1"/>
    <col min="785" max="785" width="8.85546875" style="1" customWidth="1"/>
    <col min="786" max="786" width="41.7109375" style="1" customWidth="1"/>
    <col min="787" max="787" width="13.5703125" style="1" customWidth="1"/>
    <col min="788" max="788" width="12.85546875" style="1" customWidth="1"/>
    <col min="789" max="789" width="11.42578125" style="1" customWidth="1"/>
    <col min="790" max="790" width="11" style="1" customWidth="1"/>
    <col min="791" max="792" width="8.28515625" style="1" customWidth="1"/>
    <col min="793" max="798" width="0" style="1" hidden="1" customWidth="1"/>
    <col min="799" max="799" width="7.85546875" style="1" customWidth="1"/>
    <col min="800" max="800" width="9.28515625" style="1" customWidth="1"/>
    <col min="801" max="801" width="8.85546875" style="1" customWidth="1"/>
    <col min="802" max="802" width="8.28515625" style="1" customWidth="1"/>
    <col min="803" max="803" width="7.85546875" style="1" customWidth="1"/>
    <col min="804" max="804" width="8.28515625" style="1" customWidth="1"/>
    <col min="805" max="805" width="8.42578125" style="1" customWidth="1"/>
    <col min="806" max="806" width="10" style="1" customWidth="1"/>
    <col min="807" max="807" width="8.7109375" style="1" customWidth="1"/>
    <col min="808" max="808" width="9.140625" style="1"/>
    <col min="809" max="809" width="12" style="1" customWidth="1"/>
    <col min="810" max="1040" width="9.140625" style="1"/>
    <col min="1041" max="1041" width="8.85546875" style="1" customWidth="1"/>
    <col min="1042" max="1042" width="41.7109375" style="1" customWidth="1"/>
    <col min="1043" max="1043" width="13.5703125" style="1" customWidth="1"/>
    <col min="1044" max="1044" width="12.85546875" style="1" customWidth="1"/>
    <col min="1045" max="1045" width="11.42578125" style="1" customWidth="1"/>
    <col min="1046" max="1046" width="11" style="1" customWidth="1"/>
    <col min="1047" max="1048" width="8.28515625" style="1" customWidth="1"/>
    <col min="1049" max="1054" width="0" style="1" hidden="1" customWidth="1"/>
    <col min="1055" max="1055" width="7.85546875" style="1" customWidth="1"/>
    <col min="1056" max="1056" width="9.28515625" style="1" customWidth="1"/>
    <col min="1057" max="1057" width="8.85546875" style="1" customWidth="1"/>
    <col min="1058" max="1058" width="8.28515625" style="1" customWidth="1"/>
    <col min="1059" max="1059" width="7.85546875" style="1" customWidth="1"/>
    <col min="1060" max="1060" width="8.28515625" style="1" customWidth="1"/>
    <col min="1061" max="1061" width="8.42578125" style="1" customWidth="1"/>
    <col min="1062" max="1062" width="10" style="1" customWidth="1"/>
    <col min="1063" max="1063" width="8.7109375" style="1" customWidth="1"/>
    <col min="1064" max="1064" width="9.140625" style="1"/>
    <col min="1065" max="1065" width="12" style="1" customWidth="1"/>
    <col min="1066" max="1296" width="9.140625" style="1"/>
    <col min="1297" max="1297" width="8.85546875" style="1" customWidth="1"/>
    <col min="1298" max="1298" width="41.7109375" style="1" customWidth="1"/>
    <col min="1299" max="1299" width="13.5703125" style="1" customWidth="1"/>
    <col min="1300" max="1300" width="12.85546875" style="1" customWidth="1"/>
    <col min="1301" max="1301" width="11.42578125" style="1" customWidth="1"/>
    <col min="1302" max="1302" width="11" style="1" customWidth="1"/>
    <col min="1303" max="1304" width="8.28515625" style="1" customWidth="1"/>
    <col min="1305" max="1310" width="0" style="1" hidden="1" customWidth="1"/>
    <col min="1311" max="1311" width="7.85546875" style="1" customWidth="1"/>
    <col min="1312" max="1312" width="9.28515625" style="1" customWidth="1"/>
    <col min="1313" max="1313" width="8.85546875" style="1" customWidth="1"/>
    <col min="1314" max="1314" width="8.28515625" style="1" customWidth="1"/>
    <col min="1315" max="1315" width="7.85546875" style="1" customWidth="1"/>
    <col min="1316" max="1316" width="8.28515625" style="1" customWidth="1"/>
    <col min="1317" max="1317" width="8.42578125" style="1" customWidth="1"/>
    <col min="1318" max="1318" width="10" style="1" customWidth="1"/>
    <col min="1319" max="1319" width="8.7109375" style="1" customWidth="1"/>
    <col min="1320" max="1320" width="9.140625" style="1"/>
    <col min="1321" max="1321" width="12" style="1" customWidth="1"/>
    <col min="1322" max="1552" width="9.140625" style="1"/>
    <col min="1553" max="1553" width="8.85546875" style="1" customWidth="1"/>
    <col min="1554" max="1554" width="41.7109375" style="1" customWidth="1"/>
    <col min="1555" max="1555" width="13.5703125" style="1" customWidth="1"/>
    <col min="1556" max="1556" width="12.85546875" style="1" customWidth="1"/>
    <col min="1557" max="1557" width="11.42578125" style="1" customWidth="1"/>
    <col min="1558" max="1558" width="11" style="1" customWidth="1"/>
    <col min="1559" max="1560" width="8.28515625" style="1" customWidth="1"/>
    <col min="1561" max="1566" width="0" style="1" hidden="1" customWidth="1"/>
    <col min="1567" max="1567" width="7.85546875" style="1" customWidth="1"/>
    <col min="1568" max="1568" width="9.28515625" style="1" customWidth="1"/>
    <col min="1569" max="1569" width="8.85546875" style="1" customWidth="1"/>
    <col min="1570" max="1570" width="8.28515625" style="1" customWidth="1"/>
    <col min="1571" max="1571" width="7.85546875" style="1" customWidth="1"/>
    <col min="1572" max="1572" width="8.28515625" style="1" customWidth="1"/>
    <col min="1573" max="1573" width="8.42578125" style="1" customWidth="1"/>
    <col min="1574" max="1574" width="10" style="1" customWidth="1"/>
    <col min="1575" max="1575" width="8.7109375" style="1" customWidth="1"/>
    <col min="1576" max="1576" width="9.140625" style="1"/>
    <col min="1577" max="1577" width="12" style="1" customWidth="1"/>
    <col min="1578" max="1808" width="9.140625" style="1"/>
    <col min="1809" max="1809" width="8.85546875" style="1" customWidth="1"/>
    <col min="1810" max="1810" width="41.7109375" style="1" customWidth="1"/>
    <col min="1811" max="1811" width="13.5703125" style="1" customWidth="1"/>
    <col min="1812" max="1812" width="12.85546875" style="1" customWidth="1"/>
    <col min="1813" max="1813" width="11.42578125" style="1" customWidth="1"/>
    <col min="1814" max="1814" width="11" style="1" customWidth="1"/>
    <col min="1815" max="1816" width="8.28515625" style="1" customWidth="1"/>
    <col min="1817" max="1822" width="0" style="1" hidden="1" customWidth="1"/>
    <col min="1823" max="1823" width="7.85546875" style="1" customWidth="1"/>
    <col min="1824" max="1824" width="9.28515625" style="1" customWidth="1"/>
    <col min="1825" max="1825" width="8.85546875" style="1" customWidth="1"/>
    <col min="1826" max="1826" width="8.28515625" style="1" customWidth="1"/>
    <col min="1827" max="1827" width="7.85546875" style="1" customWidth="1"/>
    <col min="1828" max="1828" width="8.28515625" style="1" customWidth="1"/>
    <col min="1829" max="1829" width="8.42578125" style="1" customWidth="1"/>
    <col min="1830" max="1830" width="10" style="1" customWidth="1"/>
    <col min="1831" max="1831" width="8.7109375" style="1" customWidth="1"/>
    <col min="1832" max="1832" width="9.140625" style="1"/>
    <col min="1833" max="1833" width="12" style="1" customWidth="1"/>
    <col min="1834" max="2064" width="9.140625" style="1"/>
    <col min="2065" max="2065" width="8.85546875" style="1" customWidth="1"/>
    <col min="2066" max="2066" width="41.7109375" style="1" customWidth="1"/>
    <col min="2067" max="2067" width="13.5703125" style="1" customWidth="1"/>
    <col min="2068" max="2068" width="12.85546875" style="1" customWidth="1"/>
    <col min="2069" max="2069" width="11.42578125" style="1" customWidth="1"/>
    <col min="2070" max="2070" width="11" style="1" customWidth="1"/>
    <col min="2071" max="2072" width="8.28515625" style="1" customWidth="1"/>
    <col min="2073" max="2078" width="0" style="1" hidden="1" customWidth="1"/>
    <col min="2079" max="2079" width="7.85546875" style="1" customWidth="1"/>
    <col min="2080" max="2080" width="9.28515625" style="1" customWidth="1"/>
    <col min="2081" max="2081" width="8.85546875" style="1" customWidth="1"/>
    <col min="2082" max="2082" width="8.28515625" style="1" customWidth="1"/>
    <col min="2083" max="2083" width="7.85546875" style="1" customWidth="1"/>
    <col min="2084" max="2084" width="8.28515625" style="1" customWidth="1"/>
    <col min="2085" max="2085" width="8.42578125" style="1" customWidth="1"/>
    <col min="2086" max="2086" width="10" style="1" customWidth="1"/>
    <col min="2087" max="2087" width="8.7109375" style="1" customWidth="1"/>
    <col min="2088" max="2088" width="9.140625" style="1"/>
    <col min="2089" max="2089" width="12" style="1" customWidth="1"/>
    <col min="2090" max="2320" width="9.140625" style="1"/>
    <col min="2321" max="2321" width="8.85546875" style="1" customWidth="1"/>
    <col min="2322" max="2322" width="41.7109375" style="1" customWidth="1"/>
    <col min="2323" max="2323" width="13.5703125" style="1" customWidth="1"/>
    <col min="2324" max="2324" width="12.85546875" style="1" customWidth="1"/>
    <col min="2325" max="2325" width="11.42578125" style="1" customWidth="1"/>
    <col min="2326" max="2326" width="11" style="1" customWidth="1"/>
    <col min="2327" max="2328" width="8.28515625" style="1" customWidth="1"/>
    <col min="2329" max="2334" width="0" style="1" hidden="1" customWidth="1"/>
    <col min="2335" max="2335" width="7.85546875" style="1" customWidth="1"/>
    <col min="2336" max="2336" width="9.28515625" style="1" customWidth="1"/>
    <col min="2337" max="2337" width="8.85546875" style="1" customWidth="1"/>
    <col min="2338" max="2338" width="8.28515625" style="1" customWidth="1"/>
    <col min="2339" max="2339" width="7.85546875" style="1" customWidth="1"/>
    <col min="2340" max="2340" width="8.28515625" style="1" customWidth="1"/>
    <col min="2341" max="2341" width="8.42578125" style="1" customWidth="1"/>
    <col min="2342" max="2342" width="10" style="1" customWidth="1"/>
    <col min="2343" max="2343" width="8.7109375" style="1" customWidth="1"/>
    <col min="2344" max="2344" width="9.140625" style="1"/>
    <col min="2345" max="2345" width="12" style="1" customWidth="1"/>
    <col min="2346" max="2576" width="9.140625" style="1"/>
    <col min="2577" max="2577" width="8.85546875" style="1" customWidth="1"/>
    <col min="2578" max="2578" width="41.7109375" style="1" customWidth="1"/>
    <col min="2579" max="2579" width="13.5703125" style="1" customWidth="1"/>
    <col min="2580" max="2580" width="12.85546875" style="1" customWidth="1"/>
    <col min="2581" max="2581" width="11.42578125" style="1" customWidth="1"/>
    <col min="2582" max="2582" width="11" style="1" customWidth="1"/>
    <col min="2583" max="2584" width="8.28515625" style="1" customWidth="1"/>
    <col min="2585" max="2590" width="0" style="1" hidden="1" customWidth="1"/>
    <col min="2591" max="2591" width="7.85546875" style="1" customWidth="1"/>
    <col min="2592" max="2592" width="9.28515625" style="1" customWidth="1"/>
    <col min="2593" max="2593" width="8.85546875" style="1" customWidth="1"/>
    <col min="2594" max="2594" width="8.28515625" style="1" customWidth="1"/>
    <col min="2595" max="2595" width="7.85546875" style="1" customWidth="1"/>
    <col min="2596" max="2596" width="8.28515625" style="1" customWidth="1"/>
    <col min="2597" max="2597" width="8.42578125" style="1" customWidth="1"/>
    <col min="2598" max="2598" width="10" style="1" customWidth="1"/>
    <col min="2599" max="2599" width="8.7109375" style="1" customWidth="1"/>
    <col min="2600" max="2600" width="9.140625" style="1"/>
    <col min="2601" max="2601" width="12" style="1" customWidth="1"/>
    <col min="2602" max="2832" width="9.140625" style="1"/>
    <col min="2833" max="2833" width="8.85546875" style="1" customWidth="1"/>
    <col min="2834" max="2834" width="41.7109375" style="1" customWidth="1"/>
    <col min="2835" max="2835" width="13.5703125" style="1" customWidth="1"/>
    <col min="2836" max="2836" width="12.85546875" style="1" customWidth="1"/>
    <col min="2837" max="2837" width="11.42578125" style="1" customWidth="1"/>
    <col min="2838" max="2838" width="11" style="1" customWidth="1"/>
    <col min="2839" max="2840" width="8.28515625" style="1" customWidth="1"/>
    <col min="2841" max="2846" width="0" style="1" hidden="1" customWidth="1"/>
    <col min="2847" max="2847" width="7.85546875" style="1" customWidth="1"/>
    <col min="2848" max="2848" width="9.28515625" style="1" customWidth="1"/>
    <col min="2849" max="2849" width="8.85546875" style="1" customWidth="1"/>
    <col min="2850" max="2850" width="8.28515625" style="1" customWidth="1"/>
    <col min="2851" max="2851" width="7.85546875" style="1" customWidth="1"/>
    <col min="2852" max="2852" width="8.28515625" style="1" customWidth="1"/>
    <col min="2853" max="2853" width="8.42578125" style="1" customWidth="1"/>
    <col min="2854" max="2854" width="10" style="1" customWidth="1"/>
    <col min="2855" max="2855" width="8.7109375" style="1" customWidth="1"/>
    <col min="2856" max="2856" width="9.140625" style="1"/>
    <col min="2857" max="2857" width="12" style="1" customWidth="1"/>
    <col min="2858" max="3088" width="9.140625" style="1"/>
    <col min="3089" max="3089" width="8.85546875" style="1" customWidth="1"/>
    <col min="3090" max="3090" width="41.7109375" style="1" customWidth="1"/>
    <col min="3091" max="3091" width="13.5703125" style="1" customWidth="1"/>
    <col min="3092" max="3092" width="12.85546875" style="1" customWidth="1"/>
    <col min="3093" max="3093" width="11.42578125" style="1" customWidth="1"/>
    <col min="3094" max="3094" width="11" style="1" customWidth="1"/>
    <col min="3095" max="3096" width="8.28515625" style="1" customWidth="1"/>
    <col min="3097" max="3102" width="0" style="1" hidden="1" customWidth="1"/>
    <col min="3103" max="3103" width="7.85546875" style="1" customWidth="1"/>
    <col min="3104" max="3104" width="9.28515625" style="1" customWidth="1"/>
    <col min="3105" max="3105" width="8.85546875" style="1" customWidth="1"/>
    <col min="3106" max="3106" width="8.28515625" style="1" customWidth="1"/>
    <col min="3107" max="3107" width="7.85546875" style="1" customWidth="1"/>
    <col min="3108" max="3108" width="8.28515625" style="1" customWidth="1"/>
    <col min="3109" max="3109" width="8.42578125" style="1" customWidth="1"/>
    <col min="3110" max="3110" width="10" style="1" customWidth="1"/>
    <col min="3111" max="3111" width="8.7109375" style="1" customWidth="1"/>
    <col min="3112" max="3112" width="9.140625" style="1"/>
    <col min="3113" max="3113" width="12" style="1" customWidth="1"/>
    <col min="3114" max="3344" width="9.140625" style="1"/>
    <col min="3345" max="3345" width="8.85546875" style="1" customWidth="1"/>
    <col min="3346" max="3346" width="41.7109375" style="1" customWidth="1"/>
    <col min="3347" max="3347" width="13.5703125" style="1" customWidth="1"/>
    <col min="3348" max="3348" width="12.85546875" style="1" customWidth="1"/>
    <col min="3349" max="3349" width="11.42578125" style="1" customWidth="1"/>
    <col min="3350" max="3350" width="11" style="1" customWidth="1"/>
    <col min="3351" max="3352" width="8.28515625" style="1" customWidth="1"/>
    <col min="3353" max="3358" width="0" style="1" hidden="1" customWidth="1"/>
    <col min="3359" max="3359" width="7.85546875" style="1" customWidth="1"/>
    <col min="3360" max="3360" width="9.28515625" style="1" customWidth="1"/>
    <col min="3361" max="3361" width="8.85546875" style="1" customWidth="1"/>
    <col min="3362" max="3362" width="8.28515625" style="1" customWidth="1"/>
    <col min="3363" max="3363" width="7.85546875" style="1" customWidth="1"/>
    <col min="3364" max="3364" width="8.28515625" style="1" customWidth="1"/>
    <col min="3365" max="3365" width="8.42578125" style="1" customWidth="1"/>
    <col min="3366" max="3366" width="10" style="1" customWidth="1"/>
    <col min="3367" max="3367" width="8.7109375" style="1" customWidth="1"/>
    <col min="3368" max="3368" width="9.140625" style="1"/>
    <col min="3369" max="3369" width="12" style="1" customWidth="1"/>
    <col min="3370" max="3600" width="9.140625" style="1"/>
    <col min="3601" max="3601" width="8.85546875" style="1" customWidth="1"/>
    <col min="3602" max="3602" width="41.7109375" style="1" customWidth="1"/>
    <col min="3603" max="3603" width="13.5703125" style="1" customWidth="1"/>
    <col min="3604" max="3604" width="12.85546875" style="1" customWidth="1"/>
    <col min="3605" max="3605" width="11.42578125" style="1" customWidth="1"/>
    <col min="3606" max="3606" width="11" style="1" customWidth="1"/>
    <col min="3607" max="3608" width="8.28515625" style="1" customWidth="1"/>
    <col min="3609" max="3614" width="0" style="1" hidden="1" customWidth="1"/>
    <col min="3615" max="3615" width="7.85546875" style="1" customWidth="1"/>
    <col min="3616" max="3616" width="9.28515625" style="1" customWidth="1"/>
    <col min="3617" max="3617" width="8.85546875" style="1" customWidth="1"/>
    <col min="3618" max="3618" width="8.28515625" style="1" customWidth="1"/>
    <col min="3619" max="3619" width="7.85546875" style="1" customWidth="1"/>
    <col min="3620" max="3620" width="8.28515625" style="1" customWidth="1"/>
    <col min="3621" max="3621" width="8.42578125" style="1" customWidth="1"/>
    <col min="3622" max="3622" width="10" style="1" customWidth="1"/>
    <col min="3623" max="3623" width="8.7109375" style="1" customWidth="1"/>
    <col min="3624" max="3624" width="9.140625" style="1"/>
    <col min="3625" max="3625" width="12" style="1" customWidth="1"/>
    <col min="3626" max="3856" width="9.140625" style="1"/>
    <col min="3857" max="3857" width="8.85546875" style="1" customWidth="1"/>
    <col min="3858" max="3858" width="41.7109375" style="1" customWidth="1"/>
    <col min="3859" max="3859" width="13.5703125" style="1" customWidth="1"/>
    <col min="3860" max="3860" width="12.85546875" style="1" customWidth="1"/>
    <col min="3861" max="3861" width="11.42578125" style="1" customWidth="1"/>
    <col min="3862" max="3862" width="11" style="1" customWidth="1"/>
    <col min="3863" max="3864" width="8.28515625" style="1" customWidth="1"/>
    <col min="3865" max="3870" width="0" style="1" hidden="1" customWidth="1"/>
    <col min="3871" max="3871" width="7.85546875" style="1" customWidth="1"/>
    <col min="3872" max="3872" width="9.28515625" style="1" customWidth="1"/>
    <col min="3873" max="3873" width="8.85546875" style="1" customWidth="1"/>
    <col min="3874" max="3874" width="8.28515625" style="1" customWidth="1"/>
    <col min="3875" max="3875" width="7.85546875" style="1" customWidth="1"/>
    <col min="3876" max="3876" width="8.28515625" style="1" customWidth="1"/>
    <col min="3877" max="3877" width="8.42578125" style="1" customWidth="1"/>
    <col min="3878" max="3878" width="10" style="1" customWidth="1"/>
    <col min="3879" max="3879" width="8.7109375" style="1" customWidth="1"/>
    <col min="3880" max="3880" width="9.140625" style="1"/>
    <col min="3881" max="3881" width="12" style="1" customWidth="1"/>
    <col min="3882" max="4112" width="9.140625" style="1"/>
    <col min="4113" max="4113" width="8.85546875" style="1" customWidth="1"/>
    <col min="4114" max="4114" width="41.7109375" style="1" customWidth="1"/>
    <col min="4115" max="4115" width="13.5703125" style="1" customWidth="1"/>
    <col min="4116" max="4116" width="12.85546875" style="1" customWidth="1"/>
    <col min="4117" max="4117" width="11.42578125" style="1" customWidth="1"/>
    <col min="4118" max="4118" width="11" style="1" customWidth="1"/>
    <col min="4119" max="4120" width="8.28515625" style="1" customWidth="1"/>
    <col min="4121" max="4126" width="0" style="1" hidden="1" customWidth="1"/>
    <col min="4127" max="4127" width="7.85546875" style="1" customWidth="1"/>
    <col min="4128" max="4128" width="9.28515625" style="1" customWidth="1"/>
    <col min="4129" max="4129" width="8.85546875" style="1" customWidth="1"/>
    <col min="4130" max="4130" width="8.28515625" style="1" customWidth="1"/>
    <col min="4131" max="4131" width="7.85546875" style="1" customWidth="1"/>
    <col min="4132" max="4132" width="8.28515625" style="1" customWidth="1"/>
    <col min="4133" max="4133" width="8.42578125" style="1" customWidth="1"/>
    <col min="4134" max="4134" width="10" style="1" customWidth="1"/>
    <col min="4135" max="4135" width="8.7109375" style="1" customWidth="1"/>
    <col min="4136" max="4136" width="9.140625" style="1"/>
    <col min="4137" max="4137" width="12" style="1" customWidth="1"/>
    <col min="4138" max="4368" width="9.140625" style="1"/>
    <col min="4369" max="4369" width="8.85546875" style="1" customWidth="1"/>
    <col min="4370" max="4370" width="41.7109375" style="1" customWidth="1"/>
    <col min="4371" max="4371" width="13.5703125" style="1" customWidth="1"/>
    <col min="4372" max="4372" width="12.85546875" style="1" customWidth="1"/>
    <col min="4373" max="4373" width="11.42578125" style="1" customWidth="1"/>
    <col min="4374" max="4374" width="11" style="1" customWidth="1"/>
    <col min="4375" max="4376" width="8.28515625" style="1" customWidth="1"/>
    <col min="4377" max="4382" width="0" style="1" hidden="1" customWidth="1"/>
    <col min="4383" max="4383" width="7.85546875" style="1" customWidth="1"/>
    <col min="4384" max="4384" width="9.28515625" style="1" customWidth="1"/>
    <col min="4385" max="4385" width="8.85546875" style="1" customWidth="1"/>
    <col min="4386" max="4386" width="8.28515625" style="1" customWidth="1"/>
    <col min="4387" max="4387" width="7.85546875" style="1" customWidth="1"/>
    <col min="4388" max="4388" width="8.28515625" style="1" customWidth="1"/>
    <col min="4389" max="4389" width="8.42578125" style="1" customWidth="1"/>
    <col min="4390" max="4390" width="10" style="1" customWidth="1"/>
    <col min="4391" max="4391" width="8.7109375" style="1" customWidth="1"/>
    <col min="4392" max="4392" width="9.140625" style="1"/>
    <col min="4393" max="4393" width="12" style="1" customWidth="1"/>
    <col min="4394" max="4624" width="9.140625" style="1"/>
    <col min="4625" max="4625" width="8.85546875" style="1" customWidth="1"/>
    <col min="4626" max="4626" width="41.7109375" style="1" customWidth="1"/>
    <col min="4627" max="4627" width="13.5703125" style="1" customWidth="1"/>
    <col min="4628" max="4628" width="12.85546875" style="1" customWidth="1"/>
    <col min="4629" max="4629" width="11.42578125" style="1" customWidth="1"/>
    <col min="4630" max="4630" width="11" style="1" customWidth="1"/>
    <col min="4631" max="4632" width="8.28515625" style="1" customWidth="1"/>
    <col min="4633" max="4638" width="0" style="1" hidden="1" customWidth="1"/>
    <col min="4639" max="4639" width="7.85546875" style="1" customWidth="1"/>
    <col min="4640" max="4640" width="9.28515625" style="1" customWidth="1"/>
    <col min="4641" max="4641" width="8.85546875" style="1" customWidth="1"/>
    <col min="4642" max="4642" width="8.28515625" style="1" customWidth="1"/>
    <col min="4643" max="4643" width="7.85546875" style="1" customWidth="1"/>
    <col min="4644" max="4644" width="8.28515625" style="1" customWidth="1"/>
    <col min="4645" max="4645" width="8.42578125" style="1" customWidth="1"/>
    <col min="4646" max="4646" width="10" style="1" customWidth="1"/>
    <col min="4647" max="4647" width="8.7109375" style="1" customWidth="1"/>
    <col min="4648" max="4648" width="9.140625" style="1"/>
    <col min="4649" max="4649" width="12" style="1" customWidth="1"/>
    <col min="4650" max="4880" width="9.140625" style="1"/>
    <col min="4881" max="4881" width="8.85546875" style="1" customWidth="1"/>
    <col min="4882" max="4882" width="41.7109375" style="1" customWidth="1"/>
    <col min="4883" max="4883" width="13.5703125" style="1" customWidth="1"/>
    <col min="4884" max="4884" width="12.85546875" style="1" customWidth="1"/>
    <col min="4885" max="4885" width="11.42578125" style="1" customWidth="1"/>
    <col min="4886" max="4886" width="11" style="1" customWidth="1"/>
    <col min="4887" max="4888" width="8.28515625" style="1" customWidth="1"/>
    <col min="4889" max="4894" width="0" style="1" hidden="1" customWidth="1"/>
    <col min="4895" max="4895" width="7.85546875" style="1" customWidth="1"/>
    <col min="4896" max="4896" width="9.28515625" style="1" customWidth="1"/>
    <col min="4897" max="4897" width="8.85546875" style="1" customWidth="1"/>
    <col min="4898" max="4898" width="8.28515625" style="1" customWidth="1"/>
    <col min="4899" max="4899" width="7.85546875" style="1" customWidth="1"/>
    <col min="4900" max="4900" width="8.28515625" style="1" customWidth="1"/>
    <col min="4901" max="4901" width="8.42578125" style="1" customWidth="1"/>
    <col min="4902" max="4902" width="10" style="1" customWidth="1"/>
    <col min="4903" max="4903" width="8.7109375" style="1" customWidth="1"/>
    <col min="4904" max="4904" width="9.140625" style="1"/>
    <col min="4905" max="4905" width="12" style="1" customWidth="1"/>
    <col min="4906" max="5136" width="9.140625" style="1"/>
    <col min="5137" max="5137" width="8.85546875" style="1" customWidth="1"/>
    <col min="5138" max="5138" width="41.7109375" style="1" customWidth="1"/>
    <col min="5139" max="5139" width="13.5703125" style="1" customWidth="1"/>
    <col min="5140" max="5140" width="12.85546875" style="1" customWidth="1"/>
    <col min="5141" max="5141" width="11.42578125" style="1" customWidth="1"/>
    <col min="5142" max="5142" width="11" style="1" customWidth="1"/>
    <col min="5143" max="5144" width="8.28515625" style="1" customWidth="1"/>
    <col min="5145" max="5150" width="0" style="1" hidden="1" customWidth="1"/>
    <col min="5151" max="5151" width="7.85546875" style="1" customWidth="1"/>
    <col min="5152" max="5152" width="9.28515625" style="1" customWidth="1"/>
    <col min="5153" max="5153" width="8.85546875" style="1" customWidth="1"/>
    <col min="5154" max="5154" width="8.28515625" style="1" customWidth="1"/>
    <col min="5155" max="5155" width="7.85546875" style="1" customWidth="1"/>
    <col min="5156" max="5156" width="8.28515625" style="1" customWidth="1"/>
    <col min="5157" max="5157" width="8.42578125" style="1" customWidth="1"/>
    <col min="5158" max="5158" width="10" style="1" customWidth="1"/>
    <col min="5159" max="5159" width="8.7109375" style="1" customWidth="1"/>
    <col min="5160" max="5160" width="9.140625" style="1"/>
    <col min="5161" max="5161" width="12" style="1" customWidth="1"/>
    <col min="5162" max="5392" width="9.140625" style="1"/>
    <col min="5393" max="5393" width="8.85546875" style="1" customWidth="1"/>
    <col min="5394" max="5394" width="41.7109375" style="1" customWidth="1"/>
    <col min="5395" max="5395" width="13.5703125" style="1" customWidth="1"/>
    <col min="5396" max="5396" width="12.85546875" style="1" customWidth="1"/>
    <col min="5397" max="5397" width="11.42578125" style="1" customWidth="1"/>
    <col min="5398" max="5398" width="11" style="1" customWidth="1"/>
    <col min="5399" max="5400" width="8.28515625" style="1" customWidth="1"/>
    <col min="5401" max="5406" width="0" style="1" hidden="1" customWidth="1"/>
    <col min="5407" max="5407" width="7.85546875" style="1" customWidth="1"/>
    <col min="5408" max="5408" width="9.28515625" style="1" customWidth="1"/>
    <col min="5409" max="5409" width="8.85546875" style="1" customWidth="1"/>
    <col min="5410" max="5410" width="8.28515625" style="1" customWidth="1"/>
    <col min="5411" max="5411" width="7.85546875" style="1" customWidth="1"/>
    <col min="5412" max="5412" width="8.28515625" style="1" customWidth="1"/>
    <col min="5413" max="5413" width="8.42578125" style="1" customWidth="1"/>
    <col min="5414" max="5414" width="10" style="1" customWidth="1"/>
    <col min="5415" max="5415" width="8.7109375" style="1" customWidth="1"/>
    <col min="5416" max="5416" width="9.140625" style="1"/>
    <col min="5417" max="5417" width="12" style="1" customWidth="1"/>
    <col min="5418" max="5648" width="9.140625" style="1"/>
    <col min="5649" max="5649" width="8.85546875" style="1" customWidth="1"/>
    <col min="5650" max="5650" width="41.7109375" style="1" customWidth="1"/>
    <col min="5651" max="5651" width="13.5703125" style="1" customWidth="1"/>
    <col min="5652" max="5652" width="12.85546875" style="1" customWidth="1"/>
    <col min="5653" max="5653" width="11.42578125" style="1" customWidth="1"/>
    <col min="5654" max="5654" width="11" style="1" customWidth="1"/>
    <col min="5655" max="5656" width="8.28515625" style="1" customWidth="1"/>
    <col min="5657" max="5662" width="0" style="1" hidden="1" customWidth="1"/>
    <col min="5663" max="5663" width="7.85546875" style="1" customWidth="1"/>
    <col min="5664" max="5664" width="9.28515625" style="1" customWidth="1"/>
    <col min="5665" max="5665" width="8.85546875" style="1" customWidth="1"/>
    <col min="5666" max="5666" width="8.28515625" style="1" customWidth="1"/>
    <col min="5667" max="5667" width="7.85546875" style="1" customWidth="1"/>
    <col min="5668" max="5668" width="8.28515625" style="1" customWidth="1"/>
    <col min="5669" max="5669" width="8.42578125" style="1" customWidth="1"/>
    <col min="5670" max="5670" width="10" style="1" customWidth="1"/>
    <col min="5671" max="5671" width="8.7109375" style="1" customWidth="1"/>
    <col min="5672" max="5672" width="9.140625" style="1"/>
    <col min="5673" max="5673" width="12" style="1" customWidth="1"/>
    <col min="5674" max="5904" width="9.140625" style="1"/>
    <col min="5905" max="5905" width="8.85546875" style="1" customWidth="1"/>
    <col min="5906" max="5906" width="41.7109375" style="1" customWidth="1"/>
    <col min="5907" max="5907" width="13.5703125" style="1" customWidth="1"/>
    <col min="5908" max="5908" width="12.85546875" style="1" customWidth="1"/>
    <col min="5909" max="5909" width="11.42578125" style="1" customWidth="1"/>
    <col min="5910" max="5910" width="11" style="1" customWidth="1"/>
    <col min="5911" max="5912" width="8.28515625" style="1" customWidth="1"/>
    <col min="5913" max="5918" width="0" style="1" hidden="1" customWidth="1"/>
    <col min="5919" max="5919" width="7.85546875" style="1" customWidth="1"/>
    <col min="5920" max="5920" width="9.28515625" style="1" customWidth="1"/>
    <col min="5921" max="5921" width="8.85546875" style="1" customWidth="1"/>
    <col min="5922" max="5922" width="8.28515625" style="1" customWidth="1"/>
    <col min="5923" max="5923" width="7.85546875" style="1" customWidth="1"/>
    <col min="5924" max="5924" width="8.28515625" style="1" customWidth="1"/>
    <col min="5925" max="5925" width="8.42578125" style="1" customWidth="1"/>
    <col min="5926" max="5926" width="10" style="1" customWidth="1"/>
    <col min="5927" max="5927" width="8.7109375" style="1" customWidth="1"/>
    <col min="5928" max="5928" width="9.140625" style="1"/>
    <col min="5929" max="5929" width="12" style="1" customWidth="1"/>
    <col min="5930" max="6160" width="9.140625" style="1"/>
    <col min="6161" max="6161" width="8.85546875" style="1" customWidth="1"/>
    <col min="6162" max="6162" width="41.7109375" style="1" customWidth="1"/>
    <col min="6163" max="6163" width="13.5703125" style="1" customWidth="1"/>
    <col min="6164" max="6164" width="12.85546875" style="1" customWidth="1"/>
    <col min="6165" max="6165" width="11.42578125" style="1" customWidth="1"/>
    <col min="6166" max="6166" width="11" style="1" customWidth="1"/>
    <col min="6167" max="6168" width="8.28515625" style="1" customWidth="1"/>
    <col min="6169" max="6174" width="0" style="1" hidden="1" customWidth="1"/>
    <col min="6175" max="6175" width="7.85546875" style="1" customWidth="1"/>
    <col min="6176" max="6176" width="9.28515625" style="1" customWidth="1"/>
    <col min="6177" max="6177" width="8.85546875" style="1" customWidth="1"/>
    <col min="6178" max="6178" width="8.28515625" style="1" customWidth="1"/>
    <col min="6179" max="6179" width="7.85546875" style="1" customWidth="1"/>
    <col min="6180" max="6180" width="8.28515625" style="1" customWidth="1"/>
    <col min="6181" max="6181" width="8.42578125" style="1" customWidth="1"/>
    <col min="6182" max="6182" width="10" style="1" customWidth="1"/>
    <col min="6183" max="6183" width="8.7109375" style="1" customWidth="1"/>
    <col min="6184" max="6184" width="9.140625" style="1"/>
    <col min="6185" max="6185" width="12" style="1" customWidth="1"/>
    <col min="6186" max="6416" width="9.140625" style="1"/>
    <col min="6417" max="6417" width="8.85546875" style="1" customWidth="1"/>
    <col min="6418" max="6418" width="41.7109375" style="1" customWidth="1"/>
    <col min="6419" max="6419" width="13.5703125" style="1" customWidth="1"/>
    <col min="6420" max="6420" width="12.85546875" style="1" customWidth="1"/>
    <col min="6421" max="6421" width="11.42578125" style="1" customWidth="1"/>
    <col min="6422" max="6422" width="11" style="1" customWidth="1"/>
    <col min="6423" max="6424" width="8.28515625" style="1" customWidth="1"/>
    <col min="6425" max="6430" width="0" style="1" hidden="1" customWidth="1"/>
    <col min="6431" max="6431" width="7.85546875" style="1" customWidth="1"/>
    <col min="6432" max="6432" width="9.28515625" style="1" customWidth="1"/>
    <col min="6433" max="6433" width="8.85546875" style="1" customWidth="1"/>
    <col min="6434" max="6434" width="8.28515625" style="1" customWidth="1"/>
    <col min="6435" max="6435" width="7.85546875" style="1" customWidth="1"/>
    <col min="6436" max="6436" width="8.28515625" style="1" customWidth="1"/>
    <col min="6437" max="6437" width="8.42578125" style="1" customWidth="1"/>
    <col min="6438" max="6438" width="10" style="1" customWidth="1"/>
    <col min="6439" max="6439" width="8.7109375" style="1" customWidth="1"/>
    <col min="6440" max="6440" width="9.140625" style="1"/>
    <col min="6441" max="6441" width="12" style="1" customWidth="1"/>
    <col min="6442" max="6672" width="9.140625" style="1"/>
    <col min="6673" max="6673" width="8.85546875" style="1" customWidth="1"/>
    <col min="6674" max="6674" width="41.7109375" style="1" customWidth="1"/>
    <col min="6675" max="6675" width="13.5703125" style="1" customWidth="1"/>
    <col min="6676" max="6676" width="12.85546875" style="1" customWidth="1"/>
    <col min="6677" max="6677" width="11.42578125" style="1" customWidth="1"/>
    <col min="6678" max="6678" width="11" style="1" customWidth="1"/>
    <col min="6679" max="6680" width="8.28515625" style="1" customWidth="1"/>
    <col min="6681" max="6686" width="0" style="1" hidden="1" customWidth="1"/>
    <col min="6687" max="6687" width="7.85546875" style="1" customWidth="1"/>
    <col min="6688" max="6688" width="9.28515625" style="1" customWidth="1"/>
    <col min="6689" max="6689" width="8.85546875" style="1" customWidth="1"/>
    <col min="6690" max="6690" width="8.28515625" style="1" customWidth="1"/>
    <col min="6691" max="6691" width="7.85546875" style="1" customWidth="1"/>
    <col min="6692" max="6692" width="8.28515625" style="1" customWidth="1"/>
    <col min="6693" max="6693" width="8.42578125" style="1" customWidth="1"/>
    <col min="6694" max="6694" width="10" style="1" customWidth="1"/>
    <col min="6695" max="6695" width="8.7109375" style="1" customWidth="1"/>
    <col min="6696" max="6696" width="9.140625" style="1"/>
    <col min="6697" max="6697" width="12" style="1" customWidth="1"/>
    <col min="6698" max="6928" width="9.140625" style="1"/>
    <col min="6929" max="6929" width="8.85546875" style="1" customWidth="1"/>
    <col min="6930" max="6930" width="41.7109375" style="1" customWidth="1"/>
    <col min="6931" max="6931" width="13.5703125" style="1" customWidth="1"/>
    <col min="6932" max="6932" width="12.85546875" style="1" customWidth="1"/>
    <col min="6933" max="6933" width="11.42578125" style="1" customWidth="1"/>
    <col min="6934" max="6934" width="11" style="1" customWidth="1"/>
    <col min="6935" max="6936" width="8.28515625" style="1" customWidth="1"/>
    <col min="6937" max="6942" width="0" style="1" hidden="1" customWidth="1"/>
    <col min="6943" max="6943" width="7.85546875" style="1" customWidth="1"/>
    <col min="6944" max="6944" width="9.28515625" style="1" customWidth="1"/>
    <col min="6945" max="6945" width="8.85546875" style="1" customWidth="1"/>
    <col min="6946" max="6946" width="8.28515625" style="1" customWidth="1"/>
    <col min="6947" max="6947" width="7.85546875" style="1" customWidth="1"/>
    <col min="6948" max="6948" width="8.28515625" style="1" customWidth="1"/>
    <col min="6949" max="6949" width="8.42578125" style="1" customWidth="1"/>
    <col min="6950" max="6950" width="10" style="1" customWidth="1"/>
    <col min="6951" max="6951" width="8.7109375" style="1" customWidth="1"/>
    <col min="6952" max="6952" width="9.140625" style="1"/>
    <col min="6953" max="6953" width="12" style="1" customWidth="1"/>
    <col min="6954" max="7184" width="9.140625" style="1"/>
    <col min="7185" max="7185" width="8.85546875" style="1" customWidth="1"/>
    <col min="7186" max="7186" width="41.7109375" style="1" customWidth="1"/>
    <col min="7187" max="7187" width="13.5703125" style="1" customWidth="1"/>
    <col min="7188" max="7188" width="12.85546875" style="1" customWidth="1"/>
    <col min="7189" max="7189" width="11.42578125" style="1" customWidth="1"/>
    <col min="7190" max="7190" width="11" style="1" customWidth="1"/>
    <col min="7191" max="7192" width="8.28515625" style="1" customWidth="1"/>
    <col min="7193" max="7198" width="0" style="1" hidden="1" customWidth="1"/>
    <col min="7199" max="7199" width="7.85546875" style="1" customWidth="1"/>
    <col min="7200" max="7200" width="9.28515625" style="1" customWidth="1"/>
    <col min="7201" max="7201" width="8.85546875" style="1" customWidth="1"/>
    <col min="7202" max="7202" width="8.28515625" style="1" customWidth="1"/>
    <col min="7203" max="7203" width="7.85546875" style="1" customWidth="1"/>
    <col min="7204" max="7204" width="8.28515625" style="1" customWidth="1"/>
    <col min="7205" max="7205" width="8.42578125" style="1" customWidth="1"/>
    <col min="7206" max="7206" width="10" style="1" customWidth="1"/>
    <col min="7207" max="7207" width="8.7109375" style="1" customWidth="1"/>
    <col min="7208" max="7208" width="9.140625" style="1"/>
    <col min="7209" max="7209" width="12" style="1" customWidth="1"/>
    <col min="7210" max="7440" width="9.140625" style="1"/>
    <col min="7441" max="7441" width="8.85546875" style="1" customWidth="1"/>
    <col min="7442" max="7442" width="41.7109375" style="1" customWidth="1"/>
    <col min="7443" max="7443" width="13.5703125" style="1" customWidth="1"/>
    <col min="7444" max="7444" width="12.85546875" style="1" customWidth="1"/>
    <col min="7445" max="7445" width="11.42578125" style="1" customWidth="1"/>
    <col min="7446" max="7446" width="11" style="1" customWidth="1"/>
    <col min="7447" max="7448" width="8.28515625" style="1" customWidth="1"/>
    <col min="7449" max="7454" width="0" style="1" hidden="1" customWidth="1"/>
    <col min="7455" max="7455" width="7.85546875" style="1" customWidth="1"/>
    <col min="7456" max="7456" width="9.28515625" style="1" customWidth="1"/>
    <col min="7457" max="7457" width="8.85546875" style="1" customWidth="1"/>
    <col min="7458" max="7458" width="8.28515625" style="1" customWidth="1"/>
    <col min="7459" max="7459" width="7.85546875" style="1" customWidth="1"/>
    <col min="7460" max="7460" width="8.28515625" style="1" customWidth="1"/>
    <col min="7461" max="7461" width="8.42578125" style="1" customWidth="1"/>
    <col min="7462" max="7462" width="10" style="1" customWidth="1"/>
    <col min="7463" max="7463" width="8.7109375" style="1" customWidth="1"/>
    <col min="7464" max="7464" width="9.140625" style="1"/>
    <col min="7465" max="7465" width="12" style="1" customWidth="1"/>
    <col min="7466" max="7696" width="9.140625" style="1"/>
    <col min="7697" max="7697" width="8.85546875" style="1" customWidth="1"/>
    <col min="7698" max="7698" width="41.7109375" style="1" customWidth="1"/>
    <col min="7699" max="7699" width="13.5703125" style="1" customWidth="1"/>
    <col min="7700" max="7700" width="12.85546875" style="1" customWidth="1"/>
    <col min="7701" max="7701" width="11.42578125" style="1" customWidth="1"/>
    <col min="7702" max="7702" width="11" style="1" customWidth="1"/>
    <col min="7703" max="7704" width="8.28515625" style="1" customWidth="1"/>
    <col min="7705" max="7710" width="0" style="1" hidden="1" customWidth="1"/>
    <col min="7711" max="7711" width="7.85546875" style="1" customWidth="1"/>
    <col min="7712" max="7712" width="9.28515625" style="1" customWidth="1"/>
    <col min="7713" max="7713" width="8.85546875" style="1" customWidth="1"/>
    <col min="7714" max="7714" width="8.28515625" style="1" customWidth="1"/>
    <col min="7715" max="7715" width="7.85546875" style="1" customWidth="1"/>
    <col min="7716" max="7716" width="8.28515625" style="1" customWidth="1"/>
    <col min="7717" max="7717" width="8.42578125" style="1" customWidth="1"/>
    <col min="7718" max="7718" width="10" style="1" customWidth="1"/>
    <col min="7719" max="7719" width="8.7109375" style="1" customWidth="1"/>
    <col min="7720" max="7720" width="9.140625" style="1"/>
    <col min="7721" max="7721" width="12" style="1" customWidth="1"/>
    <col min="7722" max="7952" width="9.140625" style="1"/>
    <col min="7953" max="7953" width="8.85546875" style="1" customWidth="1"/>
    <col min="7954" max="7954" width="41.7109375" style="1" customWidth="1"/>
    <col min="7955" max="7955" width="13.5703125" style="1" customWidth="1"/>
    <col min="7956" max="7956" width="12.85546875" style="1" customWidth="1"/>
    <col min="7957" max="7957" width="11.42578125" style="1" customWidth="1"/>
    <col min="7958" max="7958" width="11" style="1" customWidth="1"/>
    <col min="7959" max="7960" width="8.28515625" style="1" customWidth="1"/>
    <col min="7961" max="7966" width="0" style="1" hidden="1" customWidth="1"/>
    <col min="7967" max="7967" width="7.85546875" style="1" customWidth="1"/>
    <col min="7968" max="7968" width="9.28515625" style="1" customWidth="1"/>
    <col min="7969" max="7969" width="8.85546875" style="1" customWidth="1"/>
    <col min="7970" max="7970" width="8.28515625" style="1" customWidth="1"/>
    <col min="7971" max="7971" width="7.85546875" style="1" customWidth="1"/>
    <col min="7972" max="7972" width="8.28515625" style="1" customWidth="1"/>
    <col min="7973" max="7973" width="8.42578125" style="1" customWidth="1"/>
    <col min="7974" max="7974" width="10" style="1" customWidth="1"/>
    <col min="7975" max="7975" width="8.7109375" style="1" customWidth="1"/>
    <col min="7976" max="7976" width="9.140625" style="1"/>
    <col min="7977" max="7977" width="12" style="1" customWidth="1"/>
    <col min="7978" max="8208" width="9.140625" style="1"/>
    <col min="8209" max="8209" width="8.85546875" style="1" customWidth="1"/>
    <col min="8210" max="8210" width="41.7109375" style="1" customWidth="1"/>
    <col min="8211" max="8211" width="13.5703125" style="1" customWidth="1"/>
    <col min="8212" max="8212" width="12.85546875" style="1" customWidth="1"/>
    <col min="8213" max="8213" width="11.42578125" style="1" customWidth="1"/>
    <col min="8214" max="8214" width="11" style="1" customWidth="1"/>
    <col min="8215" max="8216" width="8.28515625" style="1" customWidth="1"/>
    <col min="8217" max="8222" width="0" style="1" hidden="1" customWidth="1"/>
    <col min="8223" max="8223" width="7.85546875" style="1" customWidth="1"/>
    <col min="8224" max="8224" width="9.28515625" style="1" customWidth="1"/>
    <col min="8225" max="8225" width="8.85546875" style="1" customWidth="1"/>
    <col min="8226" max="8226" width="8.28515625" style="1" customWidth="1"/>
    <col min="8227" max="8227" width="7.85546875" style="1" customWidth="1"/>
    <col min="8228" max="8228" width="8.28515625" style="1" customWidth="1"/>
    <col min="8229" max="8229" width="8.42578125" style="1" customWidth="1"/>
    <col min="8230" max="8230" width="10" style="1" customWidth="1"/>
    <col min="8231" max="8231" width="8.7109375" style="1" customWidth="1"/>
    <col min="8232" max="8232" width="9.140625" style="1"/>
    <col min="8233" max="8233" width="12" style="1" customWidth="1"/>
    <col min="8234" max="8464" width="9.140625" style="1"/>
    <col min="8465" max="8465" width="8.85546875" style="1" customWidth="1"/>
    <col min="8466" max="8466" width="41.7109375" style="1" customWidth="1"/>
    <col min="8467" max="8467" width="13.5703125" style="1" customWidth="1"/>
    <col min="8468" max="8468" width="12.85546875" style="1" customWidth="1"/>
    <col min="8469" max="8469" width="11.42578125" style="1" customWidth="1"/>
    <col min="8470" max="8470" width="11" style="1" customWidth="1"/>
    <col min="8471" max="8472" width="8.28515625" style="1" customWidth="1"/>
    <col min="8473" max="8478" width="0" style="1" hidden="1" customWidth="1"/>
    <col min="8479" max="8479" width="7.85546875" style="1" customWidth="1"/>
    <col min="8480" max="8480" width="9.28515625" style="1" customWidth="1"/>
    <col min="8481" max="8481" width="8.85546875" style="1" customWidth="1"/>
    <col min="8482" max="8482" width="8.28515625" style="1" customWidth="1"/>
    <col min="8483" max="8483" width="7.85546875" style="1" customWidth="1"/>
    <col min="8484" max="8484" width="8.28515625" style="1" customWidth="1"/>
    <col min="8485" max="8485" width="8.42578125" style="1" customWidth="1"/>
    <col min="8486" max="8486" width="10" style="1" customWidth="1"/>
    <col min="8487" max="8487" width="8.7109375" style="1" customWidth="1"/>
    <col min="8488" max="8488" width="9.140625" style="1"/>
    <col min="8489" max="8489" width="12" style="1" customWidth="1"/>
    <col min="8490" max="8720" width="9.140625" style="1"/>
    <col min="8721" max="8721" width="8.85546875" style="1" customWidth="1"/>
    <col min="8722" max="8722" width="41.7109375" style="1" customWidth="1"/>
    <col min="8723" max="8723" width="13.5703125" style="1" customWidth="1"/>
    <col min="8724" max="8724" width="12.85546875" style="1" customWidth="1"/>
    <col min="8725" max="8725" width="11.42578125" style="1" customWidth="1"/>
    <col min="8726" max="8726" width="11" style="1" customWidth="1"/>
    <col min="8727" max="8728" width="8.28515625" style="1" customWidth="1"/>
    <col min="8729" max="8734" width="0" style="1" hidden="1" customWidth="1"/>
    <col min="8735" max="8735" width="7.85546875" style="1" customWidth="1"/>
    <col min="8736" max="8736" width="9.28515625" style="1" customWidth="1"/>
    <col min="8737" max="8737" width="8.85546875" style="1" customWidth="1"/>
    <col min="8738" max="8738" width="8.28515625" style="1" customWidth="1"/>
    <col min="8739" max="8739" width="7.85546875" style="1" customWidth="1"/>
    <col min="8740" max="8740" width="8.28515625" style="1" customWidth="1"/>
    <col min="8741" max="8741" width="8.42578125" style="1" customWidth="1"/>
    <col min="8742" max="8742" width="10" style="1" customWidth="1"/>
    <col min="8743" max="8743" width="8.7109375" style="1" customWidth="1"/>
    <col min="8744" max="8744" width="9.140625" style="1"/>
    <col min="8745" max="8745" width="12" style="1" customWidth="1"/>
    <col min="8746" max="8976" width="9.140625" style="1"/>
    <col min="8977" max="8977" width="8.85546875" style="1" customWidth="1"/>
    <col min="8978" max="8978" width="41.7109375" style="1" customWidth="1"/>
    <col min="8979" max="8979" width="13.5703125" style="1" customWidth="1"/>
    <col min="8980" max="8980" width="12.85546875" style="1" customWidth="1"/>
    <col min="8981" max="8981" width="11.42578125" style="1" customWidth="1"/>
    <col min="8982" max="8982" width="11" style="1" customWidth="1"/>
    <col min="8983" max="8984" width="8.28515625" style="1" customWidth="1"/>
    <col min="8985" max="8990" width="0" style="1" hidden="1" customWidth="1"/>
    <col min="8991" max="8991" width="7.85546875" style="1" customWidth="1"/>
    <col min="8992" max="8992" width="9.28515625" style="1" customWidth="1"/>
    <col min="8993" max="8993" width="8.85546875" style="1" customWidth="1"/>
    <col min="8994" max="8994" width="8.28515625" style="1" customWidth="1"/>
    <col min="8995" max="8995" width="7.85546875" style="1" customWidth="1"/>
    <col min="8996" max="8996" width="8.28515625" style="1" customWidth="1"/>
    <col min="8997" max="8997" width="8.42578125" style="1" customWidth="1"/>
    <col min="8998" max="8998" width="10" style="1" customWidth="1"/>
    <col min="8999" max="8999" width="8.7109375" style="1" customWidth="1"/>
    <col min="9000" max="9000" width="9.140625" style="1"/>
    <col min="9001" max="9001" width="12" style="1" customWidth="1"/>
    <col min="9002" max="9232" width="9.140625" style="1"/>
    <col min="9233" max="9233" width="8.85546875" style="1" customWidth="1"/>
    <col min="9234" max="9234" width="41.7109375" style="1" customWidth="1"/>
    <col min="9235" max="9235" width="13.5703125" style="1" customWidth="1"/>
    <col min="9236" max="9236" width="12.85546875" style="1" customWidth="1"/>
    <col min="9237" max="9237" width="11.42578125" style="1" customWidth="1"/>
    <col min="9238" max="9238" width="11" style="1" customWidth="1"/>
    <col min="9239" max="9240" width="8.28515625" style="1" customWidth="1"/>
    <col min="9241" max="9246" width="0" style="1" hidden="1" customWidth="1"/>
    <col min="9247" max="9247" width="7.85546875" style="1" customWidth="1"/>
    <col min="9248" max="9248" width="9.28515625" style="1" customWidth="1"/>
    <col min="9249" max="9249" width="8.85546875" style="1" customWidth="1"/>
    <col min="9250" max="9250" width="8.28515625" style="1" customWidth="1"/>
    <col min="9251" max="9251" width="7.85546875" style="1" customWidth="1"/>
    <col min="9252" max="9252" width="8.28515625" style="1" customWidth="1"/>
    <col min="9253" max="9253" width="8.42578125" style="1" customWidth="1"/>
    <col min="9254" max="9254" width="10" style="1" customWidth="1"/>
    <col min="9255" max="9255" width="8.7109375" style="1" customWidth="1"/>
    <col min="9256" max="9256" width="9.140625" style="1"/>
    <col min="9257" max="9257" width="12" style="1" customWidth="1"/>
    <col min="9258" max="9488" width="9.140625" style="1"/>
    <col min="9489" max="9489" width="8.85546875" style="1" customWidth="1"/>
    <col min="9490" max="9490" width="41.7109375" style="1" customWidth="1"/>
    <col min="9491" max="9491" width="13.5703125" style="1" customWidth="1"/>
    <col min="9492" max="9492" width="12.85546875" style="1" customWidth="1"/>
    <col min="9493" max="9493" width="11.42578125" style="1" customWidth="1"/>
    <col min="9494" max="9494" width="11" style="1" customWidth="1"/>
    <col min="9495" max="9496" width="8.28515625" style="1" customWidth="1"/>
    <col min="9497" max="9502" width="0" style="1" hidden="1" customWidth="1"/>
    <col min="9503" max="9503" width="7.85546875" style="1" customWidth="1"/>
    <col min="9504" max="9504" width="9.28515625" style="1" customWidth="1"/>
    <col min="9505" max="9505" width="8.85546875" style="1" customWidth="1"/>
    <col min="9506" max="9506" width="8.28515625" style="1" customWidth="1"/>
    <col min="9507" max="9507" width="7.85546875" style="1" customWidth="1"/>
    <col min="9508" max="9508" width="8.28515625" style="1" customWidth="1"/>
    <col min="9509" max="9509" width="8.42578125" style="1" customWidth="1"/>
    <col min="9510" max="9510" width="10" style="1" customWidth="1"/>
    <col min="9511" max="9511" width="8.7109375" style="1" customWidth="1"/>
    <col min="9512" max="9512" width="9.140625" style="1"/>
    <col min="9513" max="9513" width="12" style="1" customWidth="1"/>
    <col min="9514" max="9744" width="9.140625" style="1"/>
    <col min="9745" max="9745" width="8.85546875" style="1" customWidth="1"/>
    <col min="9746" max="9746" width="41.7109375" style="1" customWidth="1"/>
    <col min="9747" max="9747" width="13.5703125" style="1" customWidth="1"/>
    <col min="9748" max="9748" width="12.85546875" style="1" customWidth="1"/>
    <col min="9749" max="9749" width="11.42578125" style="1" customWidth="1"/>
    <col min="9750" max="9750" width="11" style="1" customWidth="1"/>
    <col min="9751" max="9752" width="8.28515625" style="1" customWidth="1"/>
    <col min="9753" max="9758" width="0" style="1" hidden="1" customWidth="1"/>
    <col min="9759" max="9759" width="7.85546875" style="1" customWidth="1"/>
    <col min="9760" max="9760" width="9.28515625" style="1" customWidth="1"/>
    <col min="9761" max="9761" width="8.85546875" style="1" customWidth="1"/>
    <col min="9762" max="9762" width="8.28515625" style="1" customWidth="1"/>
    <col min="9763" max="9763" width="7.85546875" style="1" customWidth="1"/>
    <col min="9764" max="9764" width="8.28515625" style="1" customWidth="1"/>
    <col min="9765" max="9765" width="8.42578125" style="1" customWidth="1"/>
    <col min="9766" max="9766" width="10" style="1" customWidth="1"/>
    <col min="9767" max="9767" width="8.7109375" style="1" customWidth="1"/>
    <col min="9768" max="9768" width="9.140625" style="1"/>
    <col min="9769" max="9769" width="12" style="1" customWidth="1"/>
    <col min="9770" max="10000" width="9.140625" style="1"/>
    <col min="10001" max="10001" width="8.85546875" style="1" customWidth="1"/>
    <col min="10002" max="10002" width="41.7109375" style="1" customWidth="1"/>
    <col min="10003" max="10003" width="13.5703125" style="1" customWidth="1"/>
    <col min="10004" max="10004" width="12.85546875" style="1" customWidth="1"/>
    <col min="10005" max="10005" width="11.42578125" style="1" customWidth="1"/>
    <col min="10006" max="10006" width="11" style="1" customWidth="1"/>
    <col min="10007" max="10008" width="8.28515625" style="1" customWidth="1"/>
    <col min="10009" max="10014" width="0" style="1" hidden="1" customWidth="1"/>
    <col min="10015" max="10015" width="7.85546875" style="1" customWidth="1"/>
    <col min="10016" max="10016" width="9.28515625" style="1" customWidth="1"/>
    <col min="10017" max="10017" width="8.85546875" style="1" customWidth="1"/>
    <col min="10018" max="10018" width="8.28515625" style="1" customWidth="1"/>
    <col min="10019" max="10019" width="7.85546875" style="1" customWidth="1"/>
    <col min="10020" max="10020" width="8.28515625" style="1" customWidth="1"/>
    <col min="10021" max="10021" width="8.42578125" style="1" customWidth="1"/>
    <col min="10022" max="10022" width="10" style="1" customWidth="1"/>
    <col min="10023" max="10023" width="8.7109375" style="1" customWidth="1"/>
    <col min="10024" max="10024" width="9.140625" style="1"/>
    <col min="10025" max="10025" width="12" style="1" customWidth="1"/>
    <col min="10026" max="10256" width="9.140625" style="1"/>
    <col min="10257" max="10257" width="8.85546875" style="1" customWidth="1"/>
    <col min="10258" max="10258" width="41.7109375" style="1" customWidth="1"/>
    <col min="10259" max="10259" width="13.5703125" style="1" customWidth="1"/>
    <col min="10260" max="10260" width="12.85546875" style="1" customWidth="1"/>
    <col min="10261" max="10261" width="11.42578125" style="1" customWidth="1"/>
    <col min="10262" max="10262" width="11" style="1" customWidth="1"/>
    <col min="10263" max="10264" width="8.28515625" style="1" customWidth="1"/>
    <col min="10265" max="10270" width="0" style="1" hidden="1" customWidth="1"/>
    <col min="10271" max="10271" width="7.85546875" style="1" customWidth="1"/>
    <col min="10272" max="10272" width="9.28515625" style="1" customWidth="1"/>
    <col min="10273" max="10273" width="8.85546875" style="1" customWidth="1"/>
    <col min="10274" max="10274" width="8.28515625" style="1" customWidth="1"/>
    <col min="10275" max="10275" width="7.85546875" style="1" customWidth="1"/>
    <col min="10276" max="10276" width="8.28515625" style="1" customWidth="1"/>
    <col min="10277" max="10277" width="8.42578125" style="1" customWidth="1"/>
    <col min="10278" max="10278" width="10" style="1" customWidth="1"/>
    <col min="10279" max="10279" width="8.7109375" style="1" customWidth="1"/>
    <col min="10280" max="10280" width="9.140625" style="1"/>
    <col min="10281" max="10281" width="12" style="1" customWidth="1"/>
    <col min="10282" max="10512" width="9.140625" style="1"/>
    <col min="10513" max="10513" width="8.85546875" style="1" customWidth="1"/>
    <col min="10514" max="10514" width="41.7109375" style="1" customWidth="1"/>
    <col min="10515" max="10515" width="13.5703125" style="1" customWidth="1"/>
    <col min="10516" max="10516" width="12.85546875" style="1" customWidth="1"/>
    <col min="10517" max="10517" width="11.42578125" style="1" customWidth="1"/>
    <col min="10518" max="10518" width="11" style="1" customWidth="1"/>
    <col min="10519" max="10520" width="8.28515625" style="1" customWidth="1"/>
    <col min="10521" max="10526" width="0" style="1" hidden="1" customWidth="1"/>
    <col min="10527" max="10527" width="7.85546875" style="1" customWidth="1"/>
    <col min="10528" max="10528" width="9.28515625" style="1" customWidth="1"/>
    <col min="10529" max="10529" width="8.85546875" style="1" customWidth="1"/>
    <col min="10530" max="10530" width="8.28515625" style="1" customWidth="1"/>
    <col min="10531" max="10531" width="7.85546875" style="1" customWidth="1"/>
    <col min="10532" max="10532" width="8.28515625" style="1" customWidth="1"/>
    <col min="10533" max="10533" width="8.42578125" style="1" customWidth="1"/>
    <col min="10534" max="10534" width="10" style="1" customWidth="1"/>
    <col min="10535" max="10535" width="8.7109375" style="1" customWidth="1"/>
    <col min="10536" max="10536" width="9.140625" style="1"/>
    <col min="10537" max="10537" width="12" style="1" customWidth="1"/>
    <col min="10538" max="10768" width="9.140625" style="1"/>
    <col min="10769" max="10769" width="8.85546875" style="1" customWidth="1"/>
    <col min="10770" max="10770" width="41.7109375" style="1" customWidth="1"/>
    <col min="10771" max="10771" width="13.5703125" style="1" customWidth="1"/>
    <col min="10772" max="10772" width="12.85546875" style="1" customWidth="1"/>
    <col min="10773" max="10773" width="11.42578125" style="1" customWidth="1"/>
    <col min="10774" max="10774" width="11" style="1" customWidth="1"/>
    <col min="10775" max="10776" width="8.28515625" style="1" customWidth="1"/>
    <col min="10777" max="10782" width="0" style="1" hidden="1" customWidth="1"/>
    <col min="10783" max="10783" width="7.85546875" style="1" customWidth="1"/>
    <col min="10784" max="10784" width="9.28515625" style="1" customWidth="1"/>
    <col min="10785" max="10785" width="8.85546875" style="1" customWidth="1"/>
    <col min="10786" max="10786" width="8.28515625" style="1" customWidth="1"/>
    <col min="10787" max="10787" width="7.85546875" style="1" customWidth="1"/>
    <col min="10788" max="10788" width="8.28515625" style="1" customWidth="1"/>
    <col min="10789" max="10789" width="8.42578125" style="1" customWidth="1"/>
    <col min="10790" max="10790" width="10" style="1" customWidth="1"/>
    <col min="10791" max="10791" width="8.7109375" style="1" customWidth="1"/>
    <col min="10792" max="10792" width="9.140625" style="1"/>
    <col min="10793" max="10793" width="12" style="1" customWidth="1"/>
    <col min="10794" max="11024" width="9.140625" style="1"/>
    <col min="11025" max="11025" width="8.85546875" style="1" customWidth="1"/>
    <col min="11026" max="11026" width="41.7109375" style="1" customWidth="1"/>
    <col min="11027" max="11027" width="13.5703125" style="1" customWidth="1"/>
    <col min="11028" max="11028" width="12.85546875" style="1" customWidth="1"/>
    <col min="11029" max="11029" width="11.42578125" style="1" customWidth="1"/>
    <col min="11030" max="11030" width="11" style="1" customWidth="1"/>
    <col min="11031" max="11032" width="8.28515625" style="1" customWidth="1"/>
    <col min="11033" max="11038" width="0" style="1" hidden="1" customWidth="1"/>
    <col min="11039" max="11039" width="7.85546875" style="1" customWidth="1"/>
    <col min="11040" max="11040" width="9.28515625" style="1" customWidth="1"/>
    <col min="11041" max="11041" width="8.85546875" style="1" customWidth="1"/>
    <col min="11042" max="11042" width="8.28515625" style="1" customWidth="1"/>
    <col min="11043" max="11043" width="7.85546875" style="1" customWidth="1"/>
    <col min="11044" max="11044" width="8.28515625" style="1" customWidth="1"/>
    <col min="11045" max="11045" width="8.42578125" style="1" customWidth="1"/>
    <col min="11046" max="11046" width="10" style="1" customWidth="1"/>
    <col min="11047" max="11047" width="8.7109375" style="1" customWidth="1"/>
    <col min="11048" max="11048" width="9.140625" style="1"/>
    <col min="11049" max="11049" width="12" style="1" customWidth="1"/>
    <col min="11050" max="11280" width="9.140625" style="1"/>
    <col min="11281" max="11281" width="8.85546875" style="1" customWidth="1"/>
    <col min="11282" max="11282" width="41.7109375" style="1" customWidth="1"/>
    <col min="11283" max="11283" width="13.5703125" style="1" customWidth="1"/>
    <col min="11284" max="11284" width="12.85546875" style="1" customWidth="1"/>
    <col min="11285" max="11285" width="11.42578125" style="1" customWidth="1"/>
    <col min="11286" max="11286" width="11" style="1" customWidth="1"/>
    <col min="11287" max="11288" width="8.28515625" style="1" customWidth="1"/>
    <col min="11289" max="11294" width="0" style="1" hidden="1" customWidth="1"/>
    <col min="11295" max="11295" width="7.85546875" style="1" customWidth="1"/>
    <col min="11296" max="11296" width="9.28515625" style="1" customWidth="1"/>
    <col min="11297" max="11297" width="8.85546875" style="1" customWidth="1"/>
    <col min="11298" max="11298" width="8.28515625" style="1" customWidth="1"/>
    <col min="11299" max="11299" width="7.85546875" style="1" customWidth="1"/>
    <col min="11300" max="11300" width="8.28515625" style="1" customWidth="1"/>
    <col min="11301" max="11301" width="8.42578125" style="1" customWidth="1"/>
    <col min="11302" max="11302" width="10" style="1" customWidth="1"/>
    <col min="11303" max="11303" width="8.7109375" style="1" customWidth="1"/>
    <col min="11304" max="11304" width="9.140625" style="1"/>
    <col min="11305" max="11305" width="12" style="1" customWidth="1"/>
    <col min="11306" max="11536" width="9.140625" style="1"/>
    <col min="11537" max="11537" width="8.85546875" style="1" customWidth="1"/>
    <col min="11538" max="11538" width="41.7109375" style="1" customWidth="1"/>
    <col min="11539" max="11539" width="13.5703125" style="1" customWidth="1"/>
    <col min="11540" max="11540" width="12.85546875" style="1" customWidth="1"/>
    <col min="11541" max="11541" width="11.42578125" style="1" customWidth="1"/>
    <col min="11542" max="11542" width="11" style="1" customWidth="1"/>
    <col min="11543" max="11544" width="8.28515625" style="1" customWidth="1"/>
    <col min="11545" max="11550" width="0" style="1" hidden="1" customWidth="1"/>
    <col min="11551" max="11551" width="7.85546875" style="1" customWidth="1"/>
    <col min="11552" max="11552" width="9.28515625" style="1" customWidth="1"/>
    <col min="11553" max="11553" width="8.85546875" style="1" customWidth="1"/>
    <col min="11554" max="11554" width="8.28515625" style="1" customWidth="1"/>
    <col min="11555" max="11555" width="7.85546875" style="1" customWidth="1"/>
    <col min="11556" max="11556" width="8.28515625" style="1" customWidth="1"/>
    <col min="11557" max="11557" width="8.42578125" style="1" customWidth="1"/>
    <col min="11558" max="11558" width="10" style="1" customWidth="1"/>
    <col min="11559" max="11559" width="8.7109375" style="1" customWidth="1"/>
    <col min="11560" max="11560" width="9.140625" style="1"/>
    <col min="11561" max="11561" width="12" style="1" customWidth="1"/>
    <col min="11562" max="11792" width="9.140625" style="1"/>
    <col min="11793" max="11793" width="8.85546875" style="1" customWidth="1"/>
    <col min="11794" max="11794" width="41.7109375" style="1" customWidth="1"/>
    <col min="11795" max="11795" width="13.5703125" style="1" customWidth="1"/>
    <col min="11796" max="11796" width="12.85546875" style="1" customWidth="1"/>
    <col min="11797" max="11797" width="11.42578125" style="1" customWidth="1"/>
    <col min="11798" max="11798" width="11" style="1" customWidth="1"/>
    <col min="11799" max="11800" width="8.28515625" style="1" customWidth="1"/>
    <col min="11801" max="11806" width="0" style="1" hidden="1" customWidth="1"/>
    <col min="11807" max="11807" width="7.85546875" style="1" customWidth="1"/>
    <col min="11808" max="11808" width="9.28515625" style="1" customWidth="1"/>
    <col min="11809" max="11809" width="8.85546875" style="1" customWidth="1"/>
    <col min="11810" max="11810" width="8.28515625" style="1" customWidth="1"/>
    <col min="11811" max="11811" width="7.85546875" style="1" customWidth="1"/>
    <col min="11812" max="11812" width="8.28515625" style="1" customWidth="1"/>
    <col min="11813" max="11813" width="8.42578125" style="1" customWidth="1"/>
    <col min="11814" max="11814" width="10" style="1" customWidth="1"/>
    <col min="11815" max="11815" width="8.7109375" style="1" customWidth="1"/>
    <col min="11816" max="11816" width="9.140625" style="1"/>
    <col min="11817" max="11817" width="12" style="1" customWidth="1"/>
    <col min="11818" max="12048" width="9.140625" style="1"/>
    <col min="12049" max="12049" width="8.85546875" style="1" customWidth="1"/>
    <col min="12050" max="12050" width="41.7109375" style="1" customWidth="1"/>
    <col min="12051" max="12051" width="13.5703125" style="1" customWidth="1"/>
    <col min="12052" max="12052" width="12.85546875" style="1" customWidth="1"/>
    <col min="12053" max="12053" width="11.42578125" style="1" customWidth="1"/>
    <col min="12054" max="12054" width="11" style="1" customWidth="1"/>
    <col min="12055" max="12056" width="8.28515625" style="1" customWidth="1"/>
    <col min="12057" max="12062" width="0" style="1" hidden="1" customWidth="1"/>
    <col min="12063" max="12063" width="7.85546875" style="1" customWidth="1"/>
    <col min="12064" max="12064" width="9.28515625" style="1" customWidth="1"/>
    <col min="12065" max="12065" width="8.85546875" style="1" customWidth="1"/>
    <col min="12066" max="12066" width="8.28515625" style="1" customWidth="1"/>
    <col min="12067" max="12067" width="7.85546875" style="1" customWidth="1"/>
    <col min="12068" max="12068" width="8.28515625" style="1" customWidth="1"/>
    <col min="12069" max="12069" width="8.42578125" style="1" customWidth="1"/>
    <col min="12070" max="12070" width="10" style="1" customWidth="1"/>
    <col min="12071" max="12071" width="8.7109375" style="1" customWidth="1"/>
    <col min="12072" max="12072" width="9.140625" style="1"/>
    <col min="12073" max="12073" width="12" style="1" customWidth="1"/>
    <col min="12074" max="12304" width="9.140625" style="1"/>
    <col min="12305" max="12305" width="8.85546875" style="1" customWidth="1"/>
    <col min="12306" max="12306" width="41.7109375" style="1" customWidth="1"/>
    <col min="12307" max="12307" width="13.5703125" style="1" customWidth="1"/>
    <col min="12308" max="12308" width="12.85546875" style="1" customWidth="1"/>
    <col min="12309" max="12309" width="11.42578125" style="1" customWidth="1"/>
    <col min="12310" max="12310" width="11" style="1" customWidth="1"/>
    <col min="12311" max="12312" width="8.28515625" style="1" customWidth="1"/>
    <col min="12313" max="12318" width="0" style="1" hidden="1" customWidth="1"/>
    <col min="12319" max="12319" width="7.85546875" style="1" customWidth="1"/>
    <col min="12320" max="12320" width="9.28515625" style="1" customWidth="1"/>
    <col min="12321" max="12321" width="8.85546875" style="1" customWidth="1"/>
    <col min="12322" max="12322" width="8.28515625" style="1" customWidth="1"/>
    <col min="12323" max="12323" width="7.85546875" style="1" customWidth="1"/>
    <col min="12324" max="12324" width="8.28515625" style="1" customWidth="1"/>
    <col min="12325" max="12325" width="8.42578125" style="1" customWidth="1"/>
    <col min="12326" max="12326" width="10" style="1" customWidth="1"/>
    <col min="12327" max="12327" width="8.7109375" style="1" customWidth="1"/>
    <col min="12328" max="12328" width="9.140625" style="1"/>
    <col min="12329" max="12329" width="12" style="1" customWidth="1"/>
    <col min="12330" max="12560" width="9.140625" style="1"/>
    <col min="12561" max="12561" width="8.85546875" style="1" customWidth="1"/>
    <col min="12562" max="12562" width="41.7109375" style="1" customWidth="1"/>
    <col min="12563" max="12563" width="13.5703125" style="1" customWidth="1"/>
    <col min="12564" max="12564" width="12.85546875" style="1" customWidth="1"/>
    <col min="12565" max="12565" width="11.42578125" style="1" customWidth="1"/>
    <col min="12566" max="12566" width="11" style="1" customWidth="1"/>
    <col min="12567" max="12568" width="8.28515625" style="1" customWidth="1"/>
    <col min="12569" max="12574" width="0" style="1" hidden="1" customWidth="1"/>
    <col min="12575" max="12575" width="7.85546875" style="1" customWidth="1"/>
    <col min="12576" max="12576" width="9.28515625" style="1" customWidth="1"/>
    <col min="12577" max="12577" width="8.85546875" style="1" customWidth="1"/>
    <col min="12578" max="12578" width="8.28515625" style="1" customWidth="1"/>
    <col min="12579" max="12579" width="7.85546875" style="1" customWidth="1"/>
    <col min="12580" max="12580" width="8.28515625" style="1" customWidth="1"/>
    <col min="12581" max="12581" width="8.42578125" style="1" customWidth="1"/>
    <col min="12582" max="12582" width="10" style="1" customWidth="1"/>
    <col min="12583" max="12583" width="8.7109375" style="1" customWidth="1"/>
    <col min="12584" max="12584" width="9.140625" style="1"/>
    <col min="12585" max="12585" width="12" style="1" customWidth="1"/>
    <col min="12586" max="12816" width="9.140625" style="1"/>
    <col min="12817" max="12817" width="8.85546875" style="1" customWidth="1"/>
    <col min="12818" max="12818" width="41.7109375" style="1" customWidth="1"/>
    <col min="12819" max="12819" width="13.5703125" style="1" customWidth="1"/>
    <col min="12820" max="12820" width="12.85546875" style="1" customWidth="1"/>
    <col min="12821" max="12821" width="11.42578125" style="1" customWidth="1"/>
    <col min="12822" max="12822" width="11" style="1" customWidth="1"/>
    <col min="12823" max="12824" width="8.28515625" style="1" customWidth="1"/>
    <col min="12825" max="12830" width="0" style="1" hidden="1" customWidth="1"/>
    <col min="12831" max="12831" width="7.85546875" style="1" customWidth="1"/>
    <col min="12832" max="12832" width="9.28515625" style="1" customWidth="1"/>
    <col min="12833" max="12833" width="8.85546875" style="1" customWidth="1"/>
    <col min="12834" max="12834" width="8.28515625" style="1" customWidth="1"/>
    <col min="12835" max="12835" width="7.85546875" style="1" customWidth="1"/>
    <col min="12836" max="12836" width="8.28515625" style="1" customWidth="1"/>
    <col min="12837" max="12837" width="8.42578125" style="1" customWidth="1"/>
    <col min="12838" max="12838" width="10" style="1" customWidth="1"/>
    <col min="12839" max="12839" width="8.7109375" style="1" customWidth="1"/>
    <col min="12840" max="12840" width="9.140625" style="1"/>
    <col min="12841" max="12841" width="12" style="1" customWidth="1"/>
    <col min="12842" max="13072" width="9.140625" style="1"/>
    <col min="13073" max="13073" width="8.85546875" style="1" customWidth="1"/>
    <col min="13074" max="13074" width="41.7109375" style="1" customWidth="1"/>
    <col min="13075" max="13075" width="13.5703125" style="1" customWidth="1"/>
    <col min="13076" max="13076" width="12.85546875" style="1" customWidth="1"/>
    <col min="13077" max="13077" width="11.42578125" style="1" customWidth="1"/>
    <col min="13078" max="13078" width="11" style="1" customWidth="1"/>
    <col min="13079" max="13080" width="8.28515625" style="1" customWidth="1"/>
    <col min="13081" max="13086" width="0" style="1" hidden="1" customWidth="1"/>
    <col min="13087" max="13087" width="7.85546875" style="1" customWidth="1"/>
    <col min="13088" max="13088" width="9.28515625" style="1" customWidth="1"/>
    <col min="13089" max="13089" width="8.85546875" style="1" customWidth="1"/>
    <col min="13090" max="13090" width="8.28515625" style="1" customWidth="1"/>
    <col min="13091" max="13091" width="7.85546875" style="1" customWidth="1"/>
    <col min="13092" max="13092" width="8.28515625" style="1" customWidth="1"/>
    <col min="13093" max="13093" width="8.42578125" style="1" customWidth="1"/>
    <col min="13094" max="13094" width="10" style="1" customWidth="1"/>
    <col min="13095" max="13095" width="8.7109375" style="1" customWidth="1"/>
    <col min="13096" max="13096" width="9.140625" style="1"/>
    <col min="13097" max="13097" width="12" style="1" customWidth="1"/>
    <col min="13098" max="13328" width="9.140625" style="1"/>
    <col min="13329" max="13329" width="8.85546875" style="1" customWidth="1"/>
    <col min="13330" max="13330" width="41.7109375" style="1" customWidth="1"/>
    <col min="13331" max="13331" width="13.5703125" style="1" customWidth="1"/>
    <col min="13332" max="13332" width="12.85546875" style="1" customWidth="1"/>
    <col min="13333" max="13333" width="11.42578125" style="1" customWidth="1"/>
    <col min="13334" max="13334" width="11" style="1" customWidth="1"/>
    <col min="13335" max="13336" width="8.28515625" style="1" customWidth="1"/>
    <col min="13337" max="13342" width="0" style="1" hidden="1" customWidth="1"/>
    <col min="13343" max="13343" width="7.85546875" style="1" customWidth="1"/>
    <col min="13344" max="13344" width="9.28515625" style="1" customWidth="1"/>
    <col min="13345" max="13345" width="8.85546875" style="1" customWidth="1"/>
    <col min="13346" max="13346" width="8.28515625" style="1" customWidth="1"/>
    <col min="13347" max="13347" width="7.85546875" style="1" customWidth="1"/>
    <col min="13348" max="13348" width="8.28515625" style="1" customWidth="1"/>
    <col min="13349" max="13349" width="8.42578125" style="1" customWidth="1"/>
    <col min="13350" max="13350" width="10" style="1" customWidth="1"/>
    <col min="13351" max="13351" width="8.7109375" style="1" customWidth="1"/>
    <col min="13352" max="13352" width="9.140625" style="1"/>
    <col min="13353" max="13353" width="12" style="1" customWidth="1"/>
    <col min="13354" max="13584" width="9.140625" style="1"/>
    <col min="13585" max="13585" width="8.85546875" style="1" customWidth="1"/>
    <col min="13586" max="13586" width="41.7109375" style="1" customWidth="1"/>
    <col min="13587" max="13587" width="13.5703125" style="1" customWidth="1"/>
    <col min="13588" max="13588" width="12.85546875" style="1" customWidth="1"/>
    <col min="13589" max="13589" width="11.42578125" style="1" customWidth="1"/>
    <col min="13590" max="13590" width="11" style="1" customWidth="1"/>
    <col min="13591" max="13592" width="8.28515625" style="1" customWidth="1"/>
    <col min="13593" max="13598" width="0" style="1" hidden="1" customWidth="1"/>
    <col min="13599" max="13599" width="7.85546875" style="1" customWidth="1"/>
    <col min="13600" max="13600" width="9.28515625" style="1" customWidth="1"/>
    <col min="13601" max="13601" width="8.85546875" style="1" customWidth="1"/>
    <col min="13602" max="13602" width="8.28515625" style="1" customWidth="1"/>
    <col min="13603" max="13603" width="7.85546875" style="1" customWidth="1"/>
    <col min="13604" max="13604" width="8.28515625" style="1" customWidth="1"/>
    <col min="13605" max="13605" width="8.42578125" style="1" customWidth="1"/>
    <col min="13606" max="13606" width="10" style="1" customWidth="1"/>
    <col min="13607" max="13607" width="8.7109375" style="1" customWidth="1"/>
    <col min="13608" max="13608" width="9.140625" style="1"/>
    <col min="13609" max="13609" width="12" style="1" customWidth="1"/>
    <col min="13610" max="13840" width="9.140625" style="1"/>
    <col min="13841" max="13841" width="8.85546875" style="1" customWidth="1"/>
    <col min="13842" max="13842" width="41.7109375" style="1" customWidth="1"/>
    <col min="13843" max="13843" width="13.5703125" style="1" customWidth="1"/>
    <col min="13844" max="13844" width="12.85546875" style="1" customWidth="1"/>
    <col min="13845" max="13845" width="11.42578125" style="1" customWidth="1"/>
    <col min="13846" max="13846" width="11" style="1" customWidth="1"/>
    <col min="13847" max="13848" width="8.28515625" style="1" customWidth="1"/>
    <col min="13849" max="13854" width="0" style="1" hidden="1" customWidth="1"/>
    <col min="13855" max="13855" width="7.85546875" style="1" customWidth="1"/>
    <col min="13856" max="13856" width="9.28515625" style="1" customWidth="1"/>
    <col min="13857" max="13857" width="8.85546875" style="1" customWidth="1"/>
    <col min="13858" max="13858" width="8.28515625" style="1" customWidth="1"/>
    <col min="13859" max="13859" width="7.85546875" style="1" customWidth="1"/>
    <col min="13860" max="13860" width="8.28515625" style="1" customWidth="1"/>
    <col min="13861" max="13861" width="8.42578125" style="1" customWidth="1"/>
    <col min="13862" max="13862" width="10" style="1" customWidth="1"/>
    <col min="13863" max="13863" width="8.7109375" style="1" customWidth="1"/>
    <col min="13864" max="13864" width="9.140625" style="1"/>
    <col min="13865" max="13865" width="12" style="1" customWidth="1"/>
    <col min="13866" max="14096" width="9.140625" style="1"/>
    <col min="14097" max="14097" width="8.85546875" style="1" customWidth="1"/>
    <col min="14098" max="14098" width="41.7109375" style="1" customWidth="1"/>
    <col min="14099" max="14099" width="13.5703125" style="1" customWidth="1"/>
    <col min="14100" max="14100" width="12.85546875" style="1" customWidth="1"/>
    <col min="14101" max="14101" width="11.42578125" style="1" customWidth="1"/>
    <col min="14102" max="14102" width="11" style="1" customWidth="1"/>
    <col min="14103" max="14104" width="8.28515625" style="1" customWidth="1"/>
    <col min="14105" max="14110" width="0" style="1" hidden="1" customWidth="1"/>
    <col min="14111" max="14111" width="7.85546875" style="1" customWidth="1"/>
    <col min="14112" max="14112" width="9.28515625" style="1" customWidth="1"/>
    <col min="14113" max="14113" width="8.85546875" style="1" customWidth="1"/>
    <col min="14114" max="14114" width="8.28515625" style="1" customWidth="1"/>
    <col min="14115" max="14115" width="7.85546875" style="1" customWidth="1"/>
    <col min="14116" max="14116" width="8.28515625" style="1" customWidth="1"/>
    <col min="14117" max="14117" width="8.42578125" style="1" customWidth="1"/>
    <col min="14118" max="14118" width="10" style="1" customWidth="1"/>
    <col min="14119" max="14119" width="8.7109375" style="1" customWidth="1"/>
    <col min="14120" max="14120" width="9.140625" style="1"/>
    <col min="14121" max="14121" width="12" style="1" customWidth="1"/>
    <col min="14122" max="14352" width="9.140625" style="1"/>
    <col min="14353" max="14353" width="8.85546875" style="1" customWidth="1"/>
    <col min="14354" max="14354" width="41.7109375" style="1" customWidth="1"/>
    <col min="14355" max="14355" width="13.5703125" style="1" customWidth="1"/>
    <col min="14356" max="14356" width="12.85546875" style="1" customWidth="1"/>
    <col min="14357" max="14357" width="11.42578125" style="1" customWidth="1"/>
    <col min="14358" max="14358" width="11" style="1" customWidth="1"/>
    <col min="14359" max="14360" width="8.28515625" style="1" customWidth="1"/>
    <col min="14361" max="14366" width="0" style="1" hidden="1" customWidth="1"/>
    <col min="14367" max="14367" width="7.85546875" style="1" customWidth="1"/>
    <col min="14368" max="14368" width="9.28515625" style="1" customWidth="1"/>
    <col min="14369" max="14369" width="8.85546875" style="1" customWidth="1"/>
    <col min="14370" max="14370" width="8.28515625" style="1" customWidth="1"/>
    <col min="14371" max="14371" width="7.85546875" style="1" customWidth="1"/>
    <col min="14372" max="14372" width="8.28515625" style="1" customWidth="1"/>
    <col min="14373" max="14373" width="8.42578125" style="1" customWidth="1"/>
    <col min="14374" max="14374" width="10" style="1" customWidth="1"/>
    <col min="14375" max="14375" width="8.7109375" style="1" customWidth="1"/>
    <col min="14376" max="14376" width="9.140625" style="1"/>
    <col min="14377" max="14377" width="12" style="1" customWidth="1"/>
    <col min="14378" max="14608" width="9.140625" style="1"/>
    <col min="14609" max="14609" width="8.85546875" style="1" customWidth="1"/>
    <col min="14610" max="14610" width="41.7109375" style="1" customWidth="1"/>
    <col min="14611" max="14611" width="13.5703125" style="1" customWidth="1"/>
    <col min="14612" max="14612" width="12.85546875" style="1" customWidth="1"/>
    <col min="14613" max="14613" width="11.42578125" style="1" customWidth="1"/>
    <col min="14614" max="14614" width="11" style="1" customWidth="1"/>
    <col min="14615" max="14616" width="8.28515625" style="1" customWidth="1"/>
    <col min="14617" max="14622" width="0" style="1" hidden="1" customWidth="1"/>
    <col min="14623" max="14623" width="7.85546875" style="1" customWidth="1"/>
    <col min="14624" max="14624" width="9.28515625" style="1" customWidth="1"/>
    <col min="14625" max="14625" width="8.85546875" style="1" customWidth="1"/>
    <col min="14626" max="14626" width="8.28515625" style="1" customWidth="1"/>
    <col min="14627" max="14627" width="7.85546875" style="1" customWidth="1"/>
    <col min="14628" max="14628" width="8.28515625" style="1" customWidth="1"/>
    <col min="14629" max="14629" width="8.42578125" style="1" customWidth="1"/>
    <col min="14630" max="14630" width="10" style="1" customWidth="1"/>
    <col min="14631" max="14631" width="8.7109375" style="1" customWidth="1"/>
    <col min="14632" max="14632" width="9.140625" style="1"/>
    <col min="14633" max="14633" width="12" style="1" customWidth="1"/>
    <col min="14634" max="14864" width="9.140625" style="1"/>
    <col min="14865" max="14865" width="8.85546875" style="1" customWidth="1"/>
    <col min="14866" max="14866" width="41.7109375" style="1" customWidth="1"/>
    <col min="14867" max="14867" width="13.5703125" style="1" customWidth="1"/>
    <col min="14868" max="14868" width="12.85546875" style="1" customWidth="1"/>
    <col min="14869" max="14869" width="11.42578125" style="1" customWidth="1"/>
    <col min="14870" max="14870" width="11" style="1" customWidth="1"/>
    <col min="14871" max="14872" width="8.28515625" style="1" customWidth="1"/>
    <col min="14873" max="14878" width="0" style="1" hidden="1" customWidth="1"/>
    <col min="14879" max="14879" width="7.85546875" style="1" customWidth="1"/>
    <col min="14880" max="14880" width="9.28515625" style="1" customWidth="1"/>
    <col min="14881" max="14881" width="8.85546875" style="1" customWidth="1"/>
    <col min="14882" max="14882" width="8.28515625" style="1" customWidth="1"/>
    <col min="14883" max="14883" width="7.85546875" style="1" customWidth="1"/>
    <col min="14884" max="14884" width="8.28515625" style="1" customWidth="1"/>
    <col min="14885" max="14885" width="8.42578125" style="1" customWidth="1"/>
    <col min="14886" max="14886" width="10" style="1" customWidth="1"/>
    <col min="14887" max="14887" width="8.7109375" style="1" customWidth="1"/>
    <col min="14888" max="14888" width="9.140625" style="1"/>
    <col min="14889" max="14889" width="12" style="1" customWidth="1"/>
    <col min="14890" max="15120" width="9.140625" style="1"/>
    <col min="15121" max="15121" width="8.85546875" style="1" customWidth="1"/>
    <col min="15122" max="15122" width="41.7109375" style="1" customWidth="1"/>
    <col min="15123" max="15123" width="13.5703125" style="1" customWidth="1"/>
    <col min="15124" max="15124" width="12.85546875" style="1" customWidth="1"/>
    <col min="15125" max="15125" width="11.42578125" style="1" customWidth="1"/>
    <col min="15126" max="15126" width="11" style="1" customWidth="1"/>
    <col min="15127" max="15128" width="8.28515625" style="1" customWidth="1"/>
    <col min="15129" max="15134" width="0" style="1" hidden="1" customWidth="1"/>
    <col min="15135" max="15135" width="7.85546875" style="1" customWidth="1"/>
    <col min="15136" max="15136" width="9.28515625" style="1" customWidth="1"/>
    <col min="15137" max="15137" width="8.85546875" style="1" customWidth="1"/>
    <col min="15138" max="15138" width="8.28515625" style="1" customWidth="1"/>
    <col min="15139" max="15139" width="7.85546875" style="1" customWidth="1"/>
    <col min="15140" max="15140" width="8.28515625" style="1" customWidth="1"/>
    <col min="15141" max="15141" width="8.42578125" style="1" customWidth="1"/>
    <col min="15142" max="15142" width="10" style="1" customWidth="1"/>
    <col min="15143" max="15143" width="8.7109375" style="1" customWidth="1"/>
    <col min="15144" max="15144" width="9.140625" style="1"/>
    <col min="15145" max="15145" width="12" style="1" customWidth="1"/>
    <col min="15146" max="15376" width="9.140625" style="1"/>
    <col min="15377" max="15377" width="8.85546875" style="1" customWidth="1"/>
    <col min="15378" max="15378" width="41.7109375" style="1" customWidth="1"/>
    <col min="15379" max="15379" width="13.5703125" style="1" customWidth="1"/>
    <col min="15380" max="15380" width="12.85546875" style="1" customWidth="1"/>
    <col min="15381" max="15381" width="11.42578125" style="1" customWidth="1"/>
    <col min="15382" max="15382" width="11" style="1" customWidth="1"/>
    <col min="15383" max="15384" width="8.28515625" style="1" customWidth="1"/>
    <col min="15385" max="15390" width="0" style="1" hidden="1" customWidth="1"/>
    <col min="15391" max="15391" width="7.85546875" style="1" customWidth="1"/>
    <col min="15392" max="15392" width="9.28515625" style="1" customWidth="1"/>
    <col min="15393" max="15393" width="8.85546875" style="1" customWidth="1"/>
    <col min="15394" max="15394" width="8.28515625" style="1" customWidth="1"/>
    <col min="15395" max="15395" width="7.85546875" style="1" customWidth="1"/>
    <col min="15396" max="15396" width="8.28515625" style="1" customWidth="1"/>
    <col min="15397" max="15397" width="8.42578125" style="1" customWidth="1"/>
    <col min="15398" max="15398" width="10" style="1" customWidth="1"/>
    <col min="15399" max="15399" width="8.7109375" style="1" customWidth="1"/>
    <col min="15400" max="15400" width="9.140625" style="1"/>
    <col min="15401" max="15401" width="12" style="1" customWidth="1"/>
    <col min="15402" max="15632" width="9.140625" style="1"/>
    <col min="15633" max="15633" width="8.85546875" style="1" customWidth="1"/>
    <col min="15634" max="15634" width="41.7109375" style="1" customWidth="1"/>
    <col min="15635" max="15635" width="13.5703125" style="1" customWidth="1"/>
    <col min="15636" max="15636" width="12.85546875" style="1" customWidth="1"/>
    <col min="15637" max="15637" width="11.42578125" style="1" customWidth="1"/>
    <col min="15638" max="15638" width="11" style="1" customWidth="1"/>
    <col min="15639" max="15640" width="8.28515625" style="1" customWidth="1"/>
    <col min="15641" max="15646" width="0" style="1" hidden="1" customWidth="1"/>
    <col min="15647" max="15647" width="7.85546875" style="1" customWidth="1"/>
    <col min="15648" max="15648" width="9.28515625" style="1" customWidth="1"/>
    <col min="15649" max="15649" width="8.85546875" style="1" customWidth="1"/>
    <col min="15650" max="15650" width="8.28515625" style="1" customWidth="1"/>
    <col min="15651" max="15651" width="7.85546875" style="1" customWidth="1"/>
    <col min="15652" max="15652" width="8.28515625" style="1" customWidth="1"/>
    <col min="15653" max="15653" width="8.42578125" style="1" customWidth="1"/>
    <col min="15654" max="15654" width="10" style="1" customWidth="1"/>
    <col min="15655" max="15655" width="8.7109375" style="1" customWidth="1"/>
    <col min="15656" max="15656" width="9.140625" style="1"/>
    <col min="15657" max="15657" width="12" style="1" customWidth="1"/>
    <col min="15658" max="15888" width="9.140625" style="1"/>
    <col min="15889" max="15889" width="8.85546875" style="1" customWidth="1"/>
    <col min="15890" max="15890" width="41.7109375" style="1" customWidth="1"/>
    <col min="15891" max="15891" width="13.5703125" style="1" customWidth="1"/>
    <col min="15892" max="15892" width="12.85546875" style="1" customWidth="1"/>
    <col min="15893" max="15893" width="11.42578125" style="1" customWidth="1"/>
    <col min="15894" max="15894" width="11" style="1" customWidth="1"/>
    <col min="15895" max="15896" width="8.28515625" style="1" customWidth="1"/>
    <col min="15897" max="15902" width="0" style="1" hidden="1" customWidth="1"/>
    <col min="15903" max="15903" width="7.85546875" style="1" customWidth="1"/>
    <col min="15904" max="15904" width="9.28515625" style="1" customWidth="1"/>
    <col min="15905" max="15905" width="8.85546875" style="1" customWidth="1"/>
    <col min="15906" max="15906" width="8.28515625" style="1" customWidth="1"/>
    <col min="15907" max="15907" width="7.85546875" style="1" customWidth="1"/>
    <col min="15908" max="15908" width="8.28515625" style="1" customWidth="1"/>
    <col min="15909" max="15909" width="8.42578125" style="1" customWidth="1"/>
    <col min="15910" max="15910" width="10" style="1" customWidth="1"/>
    <col min="15911" max="15911" width="8.7109375" style="1" customWidth="1"/>
    <col min="15912" max="15912" width="9.140625" style="1"/>
    <col min="15913" max="15913" width="12" style="1" customWidth="1"/>
    <col min="15914" max="16144" width="9.140625" style="1"/>
    <col min="16145" max="16145" width="8.85546875" style="1" customWidth="1"/>
    <col min="16146" max="16146" width="41.7109375" style="1" customWidth="1"/>
    <col min="16147" max="16147" width="13.5703125" style="1" customWidth="1"/>
    <col min="16148" max="16148" width="12.85546875" style="1" customWidth="1"/>
    <col min="16149" max="16149" width="11.42578125" style="1" customWidth="1"/>
    <col min="16150" max="16150" width="11" style="1" customWidth="1"/>
    <col min="16151" max="16152" width="8.28515625" style="1" customWidth="1"/>
    <col min="16153" max="16158" width="0" style="1" hidden="1" customWidth="1"/>
    <col min="16159" max="16159" width="7.85546875" style="1" customWidth="1"/>
    <col min="16160" max="16160" width="9.28515625" style="1" customWidth="1"/>
    <col min="16161" max="16161" width="8.85546875" style="1" customWidth="1"/>
    <col min="16162" max="16162" width="8.28515625" style="1" customWidth="1"/>
    <col min="16163" max="16163" width="7.85546875" style="1" customWidth="1"/>
    <col min="16164" max="16164" width="8.28515625" style="1" customWidth="1"/>
    <col min="16165" max="16165" width="8.42578125" style="1" customWidth="1"/>
    <col min="16166" max="16166" width="10" style="1" customWidth="1"/>
    <col min="16167" max="16167" width="8.7109375" style="1" customWidth="1"/>
    <col min="16168" max="16168" width="9.140625" style="1"/>
    <col min="16169" max="16169" width="12" style="1" customWidth="1"/>
    <col min="16170" max="16384" width="9.140625" style="1"/>
  </cols>
  <sheetData>
    <row r="1" spans="1:43" ht="91.5" customHeight="1" thickTop="1">
      <c r="A1" s="913" t="s">
        <v>16</v>
      </c>
      <c r="B1" s="24" t="s">
        <v>15</v>
      </c>
      <c r="C1" s="915" t="s">
        <v>6</v>
      </c>
      <c r="D1" s="25" t="s">
        <v>10</v>
      </c>
      <c r="E1" s="25"/>
      <c r="F1" s="920"/>
      <c r="G1" s="921"/>
      <c r="H1" s="921"/>
      <c r="I1" s="921"/>
      <c r="J1" s="921"/>
      <c r="K1" s="921"/>
      <c r="L1" s="921"/>
      <c r="M1" s="921"/>
      <c r="N1" s="921"/>
      <c r="O1" s="921"/>
      <c r="P1" s="921"/>
      <c r="Q1" s="921"/>
      <c r="R1" s="921"/>
      <c r="S1" s="921"/>
      <c r="T1" s="921"/>
      <c r="U1" s="921"/>
      <c r="V1" s="921"/>
      <c r="W1" s="921"/>
      <c r="X1" s="921"/>
      <c r="Y1" s="921"/>
      <c r="Z1" s="921"/>
      <c r="AA1" s="921"/>
      <c r="AB1" s="921"/>
      <c r="AC1" s="922"/>
      <c r="AD1" s="930" t="s">
        <v>1</v>
      </c>
      <c r="AE1" s="931"/>
      <c r="AF1" s="931"/>
      <c r="AG1" s="931"/>
      <c r="AH1" s="931"/>
      <c r="AI1" s="931"/>
      <c r="AJ1" s="931"/>
      <c r="AK1" s="931"/>
      <c r="AL1" s="931"/>
      <c r="AM1" s="931"/>
      <c r="AN1" s="931"/>
      <c r="AO1" s="932"/>
      <c r="AP1" s="766" t="s">
        <v>60</v>
      </c>
      <c r="AQ1" s="768" t="s">
        <v>186</v>
      </c>
    </row>
    <row r="2" spans="1:43" ht="28.5" customHeight="1" thickBot="1">
      <c r="A2" s="914"/>
      <c r="B2" s="26"/>
      <c r="C2" s="916"/>
      <c r="D2" s="27"/>
      <c r="E2" s="27" t="s">
        <v>36</v>
      </c>
      <c r="F2" s="28">
        <v>42461</v>
      </c>
      <c r="G2" s="28">
        <v>42491</v>
      </c>
      <c r="H2" s="28">
        <v>42522</v>
      </c>
      <c r="I2" s="28">
        <v>42552</v>
      </c>
      <c r="J2" s="28">
        <v>42583</v>
      </c>
      <c r="K2" s="28">
        <v>42614</v>
      </c>
      <c r="L2" s="28">
        <v>42644</v>
      </c>
      <c r="M2" s="28">
        <v>42675</v>
      </c>
      <c r="N2" s="28">
        <v>42705</v>
      </c>
      <c r="O2" s="28">
        <v>42736</v>
      </c>
      <c r="P2" s="28">
        <v>42767</v>
      </c>
      <c r="Q2" s="28">
        <v>42795</v>
      </c>
      <c r="R2" s="28">
        <v>42826</v>
      </c>
      <c r="S2" s="28">
        <v>42856</v>
      </c>
      <c r="T2" s="28">
        <v>42887</v>
      </c>
      <c r="U2" s="28">
        <v>42917</v>
      </c>
      <c r="V2" s="28">
        <v>42948</v>
      </c>
      <c r="W2" s="28">
        <v>42979</v>
      </c>
      <c r="X2" s="28">
        <v>43009</v>
      </c>
      <c r="Y2" s="28">
        <v>43040</v>
      </c>
      <c r="Z2" s="28">
        <v>43070</v>
      </c>
      <c r="AA2" s="28">
        <v>43101</v>
      </c>
      <c r="AB2" s="28">
        <v>43132</v>
      </c>
      <c r="AC2" s="28">
        <v>43160</v>
      </c>
      <c r="AD2" s="28">
        <v>43191</v>
      </c>
      <c r="AE2" s="28">
        <v>43221</v>
      </c>
      <c r="AF2" s="28">
        <v>43252</v>
      </c>
      <c r="AG2" s="28">
        <v>43282</v>
      </c>
      <c r="AH2" s="28">
        <v>43313</v>
      </c>
      <c r="AI2" s="28">
        <v>43344</v>
      </c>
      <c r="AJ2" s="28">
        <v>43374</v>
      </c>
      <c r="AK2" s="28">
        <v>43405</v>
      </c>
      <c r="AL2" s="28">
        <v>43435</v>
      </c>
      <c r="AM2" s="28">
        <v>43466</v>
      </c>
      <c r="AN2" s="28">
        <v>43497</v>
      </c>
      <c r="AO2" s="28">
        <v>43525</v>
      </c>
      <c r="AP2" s="644"/>
      <c r="AQ2" s="640"/>
    </row>
    <row r="3" spans="1:43" s="29" customFormat="1" ht="57" customHeight="1" thickTop="1">
      <c r="A3" s="926" t="s">
        <v>129</v>
      </c>
      <c r="B3" s="927"/>
      <c r="C3" s="927"/>
      <c r="D3" s="927"/>
      <c r="E3" s="927"/>
      <c r="F3" s="927"/>
      <c r="G3" s="927"/>
      <c r="H3" s="927"/>
      <c r="I3" s="927"/>
      <c r="J3" s="927"/>
      <c r="K3" s="927"/>
      <c r="L3" s="927"/>
      <c r="M3" s="927"/>
      <c r="N3" s="927"/>
      <c r="O3" s="927"/>
      <c r="P3" s="927"/>
      <c r="Q3" s="927"/>
      <c r="R3" s="928"/>
      <c r="S3" s="928"/>
      <c r="T3" s="928"/>
      <c r="U3" s="928"/>
      <c r="V3" s="928"/>
      <c r="W3" s="928"/>
      <c r="X3" s="928"/>
      <c r="Y3" s="928"/>
      <c r="Z3" s="928"/>
      <c r="AA3" s="928"/>
      <c r="AB3" s="928"/>
      <c r="AC3" s="928"/>
      <c r="AD3" s="928"/>
      <c r="AE3" s="928"/>
      <c r="AF3" s="928"/>
      <c r="AG3" s="928"/>
      <c r="AH3" s="928"/>
      <c r="AI3" s="928"/>
      <c r="AJ3" s="928"/>
      <c r="AK3" s="928"/>
      <c r="AL3" s="928"/>
      <c r="AM3" s="928"/>
      <c r="AN3" s="928"/>
      <c r="AO3" s="928"/>
      <c r="AP3" s="929"/>
      <c r="AQ3" s="38"/>
    </row>
    <row r="4" spans="1:43" ht="30" customHeight="1">
      <c r="A4" s="896">
        <v>5.0999999999999996</v>
      </c>
      <c r="B4" s="649" t="s">
        <v>91</v>
      </c>
      <c r="C4" s="813" t="s">
        <v>96</v>
      </c>
      <c r="D4" s="694" t="s">
        <v>11</v>
      </c>
      <c r="E4" s="94" t="s">
        <v>57</v>
      </c>
      <c r="F4" s="15">
        <v>0.79600000000000004</v>
      </c>
      <c r="G4" s="15">
        <v>0.81899999999999995</v>
      </c>
      <c r="H4" s="111">
        <v>0.78800000000000003</v>
      </c>
      <c r="I4" s="15">
        <v>0.76500000000000001</v>
      </c>
      <c r="J4" s="15">
        <v>0.78</v>
      </c>
      <c r="K4" s="15">
        <v>0.73199999999999998</v>
      </c>
      <c r="L4" s="15">
        <v>0.77500000000000002</v>
      </c>
      <c r="M4" s="15">
        <v>0.75700000000000001</v>
      </c>
      <c r="N4" s="15">
        <v>0.71199999999999997</v>
      </c>
      <c r="O4" s="15">
        <v>0.76600000000000001</v>
      </c>
      <c r="P4" s="15">
        <v>0.79400000000000004</v>
      </c>
      <c r="Q4" s="112">
        <v>0.71899999999999997</v>
      </c>
      <c r="R4" s="15">
        <v>0.68200000000000005</v>
      </c>
      <c r="S4" s="15">
        <v>0.75900000000000001</v>
      </c>
      <c r="T4" s="15">
        <v>0.78500000000000003</v>
      </c>
      <c r="U4" s="15">
        <v>0.70399999999999996</v>
      </c>
      <c r="V4" s="15">
        <v>0.83599999999999997</v>
      </c>
      <c r="W4" s="15">
        <v>0.746</v>
      </c>
      <c r="X4" s="15">
        <v>0.82899999999999996</v>
      </c>
      <c r="Y4" s="15">
        <v>0.79200000000000004</v>
      </c>
      <c r="Z4" s="15">
        <v>0.72599999999999998</v>
      </c>
      <c r="AA4" s="15">
        <v>0.755</v>
      </c>
      <c r="AB4" s="15">
        <v>0.76700000000000002</v>
      </c>
      <c r="AC4" s="112">
        <v>0.78500000000000003</v>
      </c>
      <c r="AD4" s="409">
        <v>0.754</v>
      </c>
      <c r="AE4" s="409">
        <v>0.77600000000000002</v>
      </c>
      <c r="AF4" s="409"/>
      <c r="AG4" s="409"/>
      <c r="AH4" s="409"/>
      <c r="AI4" s="409"/>
      <c r="AJ4" s="409"/>
      <c r="AK4" s="409"/>
      <c r="AL4" s="409"/>
      <c r="AM4" s="409"/>
      <c r="AN4" s="409"/>
      <c r="AO4" s="409"/>
      <c r="AP4" s="703" t="s">
        <v>232</v>
      </c>
      <c r="AQ4" s="723"/>
    </row>
    <row r="5" spans="1:43" ht="0.75" customHeight="1">
      <c r="A5" s="896"/>
      <c r="B5" s="649"/>
      <c r="C5" s="814"/>
      <c r="D5" s="695"/>
      <c r="E5" s="94" t="s">
        <v>69</v>
      </c>
      <c r="F5" s="15">
        <v>0.90100000000000002</v>
      </c>
      <c r="G5" s="15">
        <v>0.90100000000000002</v>
      </c>
      <c r="H5" s="15">
        <v>0.90100000000000002</v>
      </c>
      <c r="I5" s="15">
        <v>0.90100000000000002</v>
      </c>
      <c r="J5" s="15">
        <v>0.90100000000000002</v>
      </c>
      <c r="K5" s="15">
        <v>0.90100000000000002</v>
      </c>
      <c r="L5" s="15">
        <v>0.90100000000000002</v>
      </c>
      <c r="M5" s="15">
        <v>0.90100000000000002</v>
      </c>
      <c r="N5" s="15">
        <v>0.90100000000000002</v>
      </c>
      <c r="O5" s="15">
        <v>0.90100000000000002</v>
      </c>
      <c r="P5" s="15">
        <v>0.90100000000000002</v>
      </c>
      <c r="Q5" s="15">
        <v>0.90100000000000002</v>
      </c>
      <c r="R5" s="15">
        <v>0.90100000000000002</v>
      </c>
      <c r="S5" s="15">
        <v>0.90100000000000002</v>
      </c>
      <c r="T5" s="15">
        <v>0.90100000000000002</v>
      </c>
      <c r="U5" s="15">
        <v>0.90100000000000002</v>
      </c>
      <c r="V5" s="15">
        <v>0.90100000000000002</v>
      </c>
      <c r="W5" s="15">
        <v>0.90100000000000002</v>
      </c>
      <c r="X5" s="15">
        <v>0.90100000000000002</v>
      </c>
      <c r="Y5" s="15">
        <v>0.90100000000000002</v>
      </c>
      <c r="Z5" s="15">
        <v>0.90100000000000002</v>
      </c>
      <c r="AA5" s="15">
        <v>0.90100000000000002</v>
      </c>
      <c r="AB5" s="15">
        <v>0.90100000000000002</v>
      </c>
      <c r="AC5" s="15">
        <v>0.90100000000000002</v>
      </c>
      <c r="AD5" s="15">
        <v>0.90100000000000002</v>
      </c>
      <c r="AE5" s="15">
        <v>0.90100000000000002</v>
      </c>
      <c r="AF5" s="15">
        <v>0.90100000000000002</v>
      </c>
      <c r="AG5" s="15">
        <v>0.90100000000000002</v>
      </c>
      <c r="AH5" s="15">
        <v>0.90100000000000002</v>
      </c>
      <c r="AI5" s="15">
        <v>0.90100000000000002</v>
      </c>
      <c r="AJ5" s="15">
        <v>0.90100000000000002</v>
      </c>
      <c r="AK5" s="15">
        <v>0.90100000000000002</v>
      </c>
      <c r="AL5" s="15">
        <v>0.90100000000000002</v>
      </c>
      <c r="AM5" s="15">
        <v>0.90100000000000002</v>
      </c>
      <c r="AN5" s="15">
        <v>0.90100000000000002</v>
      </c>
      <c r="AO5" s="15">
        <v>0.90100000000000002</v>
      </c>
      <c r="AP5" s="704"/>
      <c r="AQ5" s="629"/>
    </row>
    <row r="6" spans="1:43" ht="0.75" customHeight="1">
      <c r="A6" s="896"/>
      <c r="B6" s="649"/>
      <c r="C6" s="814"/>
      <c r="D6" s="695"/>
      <c r="E6" s="94" t="s">
        <v>68</v>
      </c>
      <c r="F6" s="15">
        <v>0.86</v>
      </c>
      <c r="G6" s="15">
        <v>0.86</v>
      </c>
      <c r="H6" s="15">
        <v>0.86</v>
      </c>
      <c r="I6" s="15">
        <v>0.86</v>
      </c>
      <c r="J6" s="15">
        <v>0.86</v>
      </c>
      <c r="K6" s="15">
        <v>0.86</v>
      </c>
      <c r="L6" s="15">
        <v>0.86</v>
      </c>
      <c r="M6" s="15">
        <v>0.86</v>
      </c>
      <c r="N6" s="15">
        <v>0.86</v>
      </c>
      <c r="O6" s="15">
        <v>0.86</v>
      </c>
      <c r="P6" s="15">
        <v>0.86</v>
      </c>
      <c r="Q6" s="15">
        <v>0.86</v>
      </c>
      <c r="R6" s="15">
        <v>0.86</v>
      </c>
      <c r="S6" s="15">
        <v>0.86</v>
      </c>
      <c r="T6" s="15">
        <v>0.86</v>
      </c>
      <c r="U6" s="15">
        <v>0.86</v>
      </c>
      <c r="V6" s="15">
        <v>0.86</v>
      </c>
      <c r="W6" s="15">
        <v>0.86</v>
      </c>
      <c r="X6" s="15">
        <v>0.86</v>
      </c>
      <c r="Y6" s="15">
        <v>0.86</v>
      </c>
      <c r="Z6" s="15">
        <v>0.86</v>
      </c>
      <c r="AA6" s="15">
        <v>0.86</v>
      </c>
      <c r="AB6" s="15">
        <v>0.86</v>
      </c>
      <c r="AC6" s="15">
        <v>0.86</v>
      </c>
      <c r="AD6" s="15">
        <v>0.86</v>
      </c>
      <c r="AE6" s="15">
        <v>0.86</v>
      </c>
      <c r="AF6" s="15">
        <v>0.86</v>
      </c>
      <c r="AG6" s="15">
        <v>0.86</v>
      </c>
      <c r="AH6" s="15">
        <v>0.86</v>
      </c>
      <c r="AI6" s="15">
        <v>0.86</v>
      </c>
      <c r="AJ6" s="15">
        <v>0.86</v>
      </c>
      <c r="AK6" s="15">
        <v>0.86</v>
      </c>
      <c r="AL6" s="15">
        <v>0.86</v>
      </c>
      <c r="AM6" s="15">
        <v>0.86</v>
      </c>
      <c r="AN6" s="15">
        <v>0.86</v>
      </c>
      <c r="AO6" s="15">
        <v>0.86</v>
      </c>
      <c r="AP6" s="704"/>
      <c r="AQ6" s="629"/>
    </row>
    <row r="7" spans="1:43" ht="0.75" customHeight="1">
      <c r="A7" s="896"/>
      <c r="B7" s="649"/>
      <c r="C7" s="814"/>
      <c r="D7" s="695"/>
      <c r="E7" s="94" t="s">
        <v>206</v>
      </c>
      <c r="F7" s="15">
        <v>0.77900000000000003</v>
      </c>
      <c r="G7" s="15">
        <v>0.77900000000000003</v>
      </c>
      <c r="H7" s="15">
        <v>0.77900000000000003</v>
      </c>
      <c r="I7" s="15">
        <v>0.77900000000000003</v>
      </c>
      <c r="J7" s="15">
        <v>0.77900000000000003</v>
      </c>
      <c r="K7" s="15">
        <v>0.77900000000000003</v>
      </c>
      <c r="L7" s="15">
        <v>0.77900000000000003</v>
      </c>
      <c r="M7" s="15">
        <v>0.77900000000000003</v>
      </c>
      <c r="N7" s="15">
        <v>0.77900000000000003</v>
      </c>
      <c r="O7" s="15">
        <v>0.77900000000000003</v>
      </c>
      <c r="P7" s="15">
        <v>0.77900000000000003</v>
      </c>
      <c r="Q7" s="15">
        <v>0.77900000000000003</v>
      </c>
      <c r="R7" s="15">
        <v>0.77900000000000003</v>
      </c>
      <c r="S7" s="15">
        <v>0.77900000000000003</v>
      </c>
      <c r="T7" s="15">
        <v>0.77900000000000003</v>
      </c>
      <c r="U7" s="15">
        <v>0.77900000000000003</v>
      </c>
      <c r="V7" s="15">
        <v>0.77900000000000003</v>
      </c>
      <c r="W7" s="15">
        <v>0.77900000000000003</v>
      </c>
      <c r="X7" s="15">
        <v>0.77900000000000003</v>
      </c>
      <c r="Y7" s="15">
        <v>0.77900000000000003</v>
      </c>
      <c r="Z7" s="15">
        <v>0.77900000000000003</v>
      </c>
      <c r="AA7" s="15">
        <v>0.77900000000000003</v>
      </c>
      <c r="AB7" s="15">
        <v>0.77900000000000003</v>
      </c>
      <c r="AC7" s="15">
        <v>0.77900000000000003</v>
      </c>
      <c r="AD7" s="15">
        <v>0.77900000000000003</v>
      </c>
      <c r="AE7" s="15">
        <v>0.77900000000000003</v>
      </c>
      <c r="AF7" s="15">
        <v>0.77900000000000003</v>
      </c>
      <c r="AG7" s="15">
        <v>0.77900000000000003</v>
      </c>
      <c r="AH7" s="15">
        <v>0.77900000000000003</v>
      </c>
      <c r="AI7" s="15">
        <v>0.77900000000000003</v>
      </c>
      <c r="AJ7" s="15">
        <v>0.77900000000000003</v>
      </c>
      <c r="AK7" s="15">
        <v>0.77900000000000003</v>
      </c>
      <c r="AL7" s="15">
        <v>0.77900000000000003</v>
      </c>
      <c r="AM7" s="15">
        <v>0.77900000000000003</v>
      </c>
      <c r="AN7" s="15">
        <v>0.77900000000000003</v>
      </c>
      <c r="AO7" s="15">
        <v>0.77900000000000003</v>
      </c>
      <c r="AP7" s="704"/>
      <c r="AQ7" s="629"/>
    </row>
    <row r="8" spans="1:43" ht="30" customHeight="1">
      <c r="A8" s="897"/>
      <c r="B8" s="712"/>
      <c r="C8" s="814"/>
      <c r="D8" s="695"/>
      <c r="E8" s="95" t="s">
        <v>58</v>
      </c>
      <c r="F8" s="167"/>
      <c r="G8" s="167"/>
      <c r="H8" s="167"/>
      <c r="I8" s="172"/>
      <c r="J8" s="167"/>
      <c r="K8" s="172"/>
      <c r="L8" s="172"/>
      <c r="M8" s="172"/>
      <c r="N8" s="172"/>
      <c r="O8" s="172"/>
      <c r="P8" s="167"/>
      <c r="Q8" s="172"/>
      <c r="R8" s="172"/>
      <c r="S8" s="172"/>
      <c r="T8" s="167"/>
      <c r="U8" s="172"/>
      <c r="V8" s="167"/>
      <c r="W8" s="172"/>
      <c r="X8" s="167"/>
      <c r="Y8" s="167"/>
      <c r="Z8" s="172"/>
      <c r="AA8" s="172"/>
      <c r="AB8" s="172"/>
      <c r="AC8" s="369"/>
      <c r="AD8" s="495"/>
      <c r="AE8" s="495"/>
      <c r="AF8" s="410"/>
      <c r="AG8" s="410"/>
      <c r="AH8" s="410"/>
      <c r="AI8" s="410"/>
      <c r="AJ8" s="410"/>
      <c r="AK8" s="410"/>
      <c r="AL8" s="410"/>
      <c r="AM8" s="410"/>
      <c r="AN8" s="410"/>
      <c r="AO8" s="410"/>
      <c r="AP8" s="708"/>
      <c r="AQ8" s="629"/>
    </row>
    <row r="9" spans="1:43" ht="30" customHeight="1">
      <c r="A9" s="896" t="s">
        <v>97</v>
      </c>
      <c r="B9" s="648" t="s">
        <v>90</v>
      </c>
      <c r="C9" s="917"/>
      <c r="D9" s="695"/>
      <c r="E9" s="94" t="s">
        <v>57</v>
      </c>
      <c r="F9" s="15">
        <v>0.996</v>
      </c>
      <c r="G9" s="15">
        <v>0.89100000000000001</v>
      </c>
      <c r="H9" s="15">
        <v>0.85</v>
      </c>
      <c r="I9" s="15">
        <v>0.78600000000000003</v>
      </c>
      <c r="J9" s="15">
        <v>0.84299999999999997</v>
      </c>
      <c r="K9" s="15">
        <v>0.85</v>
      </c>
      <c r="L9" s="15">
        <v>0.79100000000000004</v>
      </c>
      <c r="M9" s="15">
        <v>0.82699999999999996</v>
      </c>
      <c r="N9" s="15">
        <v>0.73399999999999999</v>
      </c>
      <c r="O9" s="15">
        <v>0.76500000000000001</v>
      </c>
      <c r="P9" s="15">
        <v>0.879</v>
      </c>
      <c r="Q9" s="112">
        <v>0.85899999999999999</v>
      </c>
      <c r="R9" s="15">
        <v>0.76</v>
      </c>
      <c r="S9" s="15">
        <v>0.96799999999999997</v>
      </c>
      <c r="T9" s="15">
        <v>0.95799999999999996</v>
      </c>
      <c r="U9" s="15">
        <v>0.95399999999999996</v>
      </c>
      <c r="V9" s="15">
        <v>0.93500000000000005</v>
      </c>
      <c r="W9" s="15">
        <v>0.86799999999999999</v>
      </c>
      <c r="X9" s="15">
        <v>0.94299999999999995</v>
      </c>
      <c r="Y9" s="15">
        <v>0.91800000000000004</v>
      </c>
      <c r="Z9" s="15">
        <v>0.875</v>
      </c>
      <c r="AA9" s="15">
        <v>0.89500000000000002</v>
      </c>
      <c r="AB9" s="15">
        <v>0.85299999999999998</v>
      </c>
      <c r="AC9" s="112">
        <v>0.91900000000000004</v>
      </c>
      <c r="AD9" s="409">
        <v>0.88800000000000001</v>
      </c>
      <c r="AE9" s="409">
        <v>0.90300000000000002</v>
      </c>
      <c r="AF9" s="409"/>
      <c r="AG9" s="409"/>
      <c r="AH9" s="409"/>
      <c r="AI9" s="409"/>
      <c r="AJ9" s="409"/>
      <c r="AK9" s="409"/>
      <c r="AL9" s="409"/>
      <c r="AM9" s="409"/>
      <c r="AN9" s="409"/>
      <c r="AO9" s="409"/>
      <c r="AP9" s="923" t="s">
        <v>233</v>
      </c>
      <c r="AQ9" s="629"/>
    </row>
    <row r="10" spans="1:43" ht="1.5" customHeight="1">
      <c r="A10" s="896"/>
      <c r="B10" s="649"/>
      <c r="C10" s="917"/>
      <c r="D10" s="695"/>
      <c r="E10" s="94"/>
      <c r="F10" s="15">
        <v>0.90100000000000002</v>
      </c>
      <c r="G10" s="15">
        <v>0.90100000000000002</v>
      </c>
      <c r="H10" s="15">
        <v>0.90100000000000002</v>
      </c>
      <c r="I10" s="15">
        <v>0.90100000000000002</v>
      </c>
      <c r="J10" s="15">
        <v>0.90100000000000002</v>
      </c>
      <c r="K10" s="15">
        <v>0.90100000000000002</v>
      </c>
      <c r="L10" s="15">
        <v>0.90100000000000002</v>
      </c>
      <c r="M10" s="15">
        <v>0.90100000000000002</v>
      </c>
      <c r="N10" s="15">
        <v>0.90100000000000002</v>
      </c>
      <c r="O10" s="15">
        <v>0.90100000000000002</v>
      </c>
      <c r="P10" s="15">
        <v>0.90100000000000002</v>
      </c>
      <c r="Q10" s="15">
        <v>0.90100000000000002</v>
      </c>
      <c r="R10" s="15">
        <v>0.90100000000000002</v>
      </c>
      <c r="S10" s="15">
        <v>0.90100000000000002</v>
      </c>
      <c r="T10" s="15">
        <v>0.90100000000000002</v>
      </c>
      <c r="U10" s="15">
        <v>0.90100000000000002</v>
      </c>
      <c r="V10" s="15">
        <v>0.90100000000000002</v>
      </c>
      <c r="W10" s="15">
        <v>0.90100000000000002</v>
      </c>
      <c r="X10" s="15">
        <v>0.90100000000000002</v>
      </c>
      <c r="Y10" s="15">
        <v>0.90100000000000002</v>
      </c>
      <c r="Z10" s="15"/>
      <c r="AA10" s="15">
        <v>0.90100000000000002</v>
      </c>
      <c r="AB10" s="15">
        <v>0.90100000000000002</v>
      </c>
      <c r="AC10" s="15">
        <v>0.90100000000000002</v>
      </c>
      <c r="AD10" s="15">
        <v>0.90100000000000002</v>
      </c>
      <c r="AE10" s="15">
        <v>0.90100000000000002</v>
      </c>
      <c r="AF10" s="15">
        <v>0.90100000000000002</v>
      </c>
      <c r="AG10" s="15">
        <v>0.90100000000000002</v>
      </c>
      <c r="AH10" s="15">
        <v>0.90100000000000002</v>
      </c>
      <c r="AI10" s="15">
        <v>0.90100000000000002</v>
      </c>
      <c r="AJ10" s="15">
        <v>0.90100000000000002</v>
      </c>
      <c r="AK10" s="15">
        <v>0.90100000000000002</v>
      </c>
      <c r="AL10" s="15">
        <v>0.90100000000000002</v>
      </c>
      <c r="AM10" s="15">
        <v>0.90100000000000002</v>
      </c>
      <c r="AN10" s="15">
        <v>0.90100000000000002</v>
      </c>
      <c r="AO10" s="15">
        <v>0.90100000000000002</v>
      </c>
      <c r="AP10" s="924"/>
      <c r="AQ10" s="629"/>
    </row>
    <row r="11" spans="1:43" ht="1.5" customHeight="1">
      <c r="A11" s="896"/>
      <c r="B11" s="649"/>
      <c r="C11" s="917"/>
      <c r="D11" s="695"/>
      <c r="E11" s="94"/>
      <c r="F11" s="15">
        <v>0.77900000000000003</v>
      </c>
      <c r="G11" s="15">
        <v>0.77900000000000003</v>
      </c>
      <c r="H11" s="15">
        <v>0.77900000000000003</v>
      </c>
      <c r="I11" s="15">
        <v>0.77900000000000003</v>
      </c>
      <c r="J11" s="15">
        <v>0.77900000000000003</v>
      </c>
      <c r="K11" s="15">
        <v>0.77900000000000003</v>
      </c>
      <c r="L11" s="15">
        <v>0.77900000000000003</v>
      </c>
      <c r="M11" s="15">
        <v>0.77900000000000003</v>
      </c>
      <c r="N11" s="15">
        <v>0.77900000000000003</v>
      </c>
      <c r="O11" s="15">
        <v>0.77900000000000003</v>
      </c>
      <c r="P11" s="15">
        <v>0.77900000000000003</v>
      </c>
      <c r="Q11" s="15">
        <v>0.77900000000000003</v>
      </c>
      <c r="R11" s="15">
        <v>0.77900000000000003</v>
      </c>
      <c r="S11" s="15">
        <v>0.77900000000000003</v>
      </c>
      <c r="T11" s="15">
        <v>0.77900000000000003</v>
      </c>
      <c r="U11" s="15">
        <v>0.77900000000000003</v>
      </c>
      <c r="V11" s="15">
        <v>0.77900000000000003</v>
      </c>
      <c r="W11" s="15">
        <v>0.77900000000000003</v>
      </c>
      <c r="X11" s="15">
        <v>0.77900000000000003</v>
      </c>
      <c r="Y11" s="15">
        <v>0.77900000000000003</v>
      </c>
      <c r="Z11" s="15">
        <v>0.77900000000000003</v>
      </c>
      <c r="AA11" s="15">
        <v>0.77900000000000003</v>
      </c>
      <c r="AB11" s="15">
        <v>0.77900000000000003</v>
      </c>
      <c r="AC11" s="15">
        <v>0.77900000000000003</v>
      </c>
      <c r="AD11" s="15">
        <v>0.77900000000000003</v>
      </c>
      <c r="AE11" s="15">
        <v>0.77900000000000003</v>
      </c>
      <c r="AF11" s="15">
        <v>0.77900000000000003</v>
      </c>
      <c r="AG11" s="15">
        <v>0.77900000000000003</v>
      </c>
      <c r="AH11" s="15">
        <v>0.77900000000000003</v>
      </c>
      <c r="AI11" s="15">
        <v>0.77900000000000003</v>
      </c>
      <c r="AJ11" s="15">
        <v>0.77900000000000003</v>
      </c>
      <c r="AK11" s="15">
        <v>0.77900000000000003</v>
      </c>
      <c r="AL11" s="15">
        <v>0.77900000000000003</v>
      </c>
      <c r="AM11" s="15">
        <v>0.77900000000000003</v>
      </c>
      <c r="AN11" s="15">
        <v>0.77900000000000003</v>
      </c>
      <c r="AO11" s="15">
        <v>0.77900000000000003</v>
      </c>
      <c r="AP11" s="924"/>
      <c r="AQ11" s="629"/>
    </row>
    <row r="12" spans="1:43" ht="30" customHeight="1">
      <c r="A12" s="897"/>
      <c r="B12" s="650"/>
      <c r="C12" s="917"/>
      <c r="D12" s="695"/>
      <c r="E12" s="95" t="s">
        <v>58</v>
      </c>
      <c r="F12" s="168"/>
      <c r="G12" s="101"/>
      <c r="H12" s="167"/>
      <c r="I12" s="167"/>
      <c r="J12" s="167"/>
      <c r="K12" s="167"/>
      <c r="L12" s="167"/>
      <c r="M12" s="167"/>
      <c r="N12" s="172"/>
      <c r="O12" s="172"/>
      <c r="P12" s="101"/>
      <c r="Q12" s="167"/>
      <c r="R12" s="172"/>
      <c r="S12" s="263"/>
      <c r="T12" s="263"/>
      <c r="U12" s="263"/>
      <c r="V12" s="263"/>
      <c r="W12" s="252"/>
      <c r="X12" s="263"/>
      <c r="Y12" s="263"/>
      <c r="Z12" s="101"/>
      <c r="AA12" s="101"/>
      <c r="AB12" s="167"/>
      <c r="AC12" s="368"/>
      <c r="AD12" s="173"/>
      <c r="AE12" s="168"/>
      <c r="AF12" s="411"/>
      <c r="AG12" s="411"/>
      <c r="AH12" s="411"/>
      <c r="AI12" s="411"/>
      <c r="AJ12" s="411"/>
      <c r="AK12" s="411"/>
      <c r="AL12" s="411"/>
      <c r="AM12" s="411"/>
      <c r="AN12" s="411"/>
      <c r="AO12" s="411"/>
      <c r="AP12" s="925"/>
      <c r="AQ12" s="629"/>
    </row>
    <row r="13" spans="1:43" ht="30" customHeight="1">
      <c r="A13" s="896" t="s">
        <v>98</v>
      </c>
      <c r="B13" s="648" t="s">
        <v>89</v>
      </c>
      <c r="C13" s="917"/>
      <c r="D13" s="695"/>
      <c r="E13" s="94" t="s">
        <v>57</v>
      </c>
      <c r="F13" s="15">
        <v>0.85299999999999998</v>
      </c>
      <c r="G13" s="15">
        <v>0.84499999999999997</v>
      </c>
      <c r="H13" s="111">
        <v>0.86099999999999999</v>
      </c>
      <c r="I13" s="15">
        <v>0.82599999999999996</v>
      </c>
      <c r="J13" s="15">
        <v>0.82799999999999996</v>
      </c>
      <c r="K13" s="15">
        <v>0.81100000000000005</v>
      </c>
      <c r="L13" s="15">
        <v>0.74</v>
      </c>
      <c r="M13" s="15">
        <v>0.75600000000000001</v>
      </c>
      <c r="N13" s="15">
        <v>0.72599999999999998</v>
      </c>
      <c r="O13" s="31">
        <v>0.72599999999999998</v>
      </c>
      <c r="P13" s="15">
        <v>0.76800000000000002</v>
      </c>
      <c r="Q13" s="112">
        <v>0.77600000000000002</v>
      </c>
      <c r="R13" s="15">
        <v>0.63400000000000001</v>
      </c>
      <c r="S13" s="15">
        <v>0.68500000000000005</v>
      </c>
      <c r="T13" s="15">
        <v>0.72099999999999997</v>
      </c>
      <c r="U13" s="15">
        <v>0.56699999999999995</v>
      </c>
      <c r="V13" s="15">
        <v>0.76900000000000002</v>
      </c>
      <c r="W13" s="15">
        <v>0.73899999999999999</v>
      </c>
      <c r="X13" s="15">
        <v>0.82399999999999995</v>
      </c>
      <c r="Y13" s="15">
        <v>0.73899999999999999</v>
      </c>
      <c r="Z13" s="15">
        <v>0.55100000000000005</v>
      </c>
      <c r="AA13" s="31">
        <v>0.64500000000000002</v>
      </c>
      <c r="AB13" s="15">
        <v>0.72799999999999998</v>
      </c>
      <c r="AC13" s="112">
        <v>0.72199999999999998</v>
      </c>
      <c r="AD13" s="409">
        <v>0.66200000000000003</v>
      </c>
      <c r="AE13" s="409">
        <v>0.69899999999999995</v>
      </c>
      <c r="AF13" s="409"/>
      <c r="AG13" s="409"/>
      <c r="AH13" s="409"/>
      <c r="AI13" s="409"/>
      <c r="AJ13" s="409"/>
      <c r="AK13" s="409"/>
      <c r="AL13" s="409"/>
      <c r="AM13" s="409"/>
      <c r="AN13" s="409"/>
      <c r="AO13" s="409"/>
      <c r="AP13" s="700" t="s">
        <v>234</v>
      </c>
      <c r="AQ13" s="629"/>
    </row>
    <row r="14" spans="1:43" ht="1.5" customHeight="1">
      <c r="A14" s="896"/>
      <c r="B14" s="649"/>
      <c r="C14" s="917"/>
      <c r="D14" s="695"/>
      <c r="E14" s="94"/>
      <c r="F14" s="15">
        <v>0.90100000000000002</v>
      </c>
      <c r="G14" s="15">
        <v>0.90100000000000002</v>
      </c>
      <c r="H14" s="15">
        <v>0.90100000000000002</v>
      </c>
      <c r="I14" s="15">
        <v>0.90100000000000002</v>
      </c>
      <c r="J14" s="15">
        <v>0.90100000000000002</v>
      </c>
      <c r="K14" s="15">
        <v>0.90100000000000002</v>
      </c>
      <c r="L14" s="15">
        <v>0.90100000000000002</v>
      </c>
      <c r="M14" s="15">
        <v>0.90100000000000002</v>
      </c>
      <c r="N14" s="15">
        <v>0.90100000000000002</v>
      </c>
      <c r="O14" s="15">
        <v>0.90100000000000002</v>
      </c>
      <c r="P14" s="15">
        <v>0.90100000000000002</v>
      </c>
      <c r="Q14" s="15">
        <v>0.90100000000000002</v>
      </c>
      <c r="R14" s="15">
        <v>0.90100000000000002</v>
      </c>
      <c r="S14" s="15">
        <v>0.90100000000000002</v>
      </c>
      <c r="T14" s="15">
        <v>0.90100000000000002</v>
      </c>
      <c r="U14" s="15">
        <v>0.90100000000000002</v>
      </c>
      <c r="V14" s="15">
        <v>0.90100000000000002</v>
      </c>
      <c r="W14" s="15">
        <v>0.90100000000000002</v>
      </c>
      <c r="X14" s="15">
        <v>0.90100000000000002</v>
      </c>
      <c r="Y14" s="15">
        <v>0.90100000000000002</v>
      </c>
      <c r="Z14" s="15">
        <v>0.90100000000000002</v>
      </c>
      <c r="AA14" s="15">
        <v>0.90100000000000002</v>
      </c>
      <c r="AB14" s="15">
        <v>0.90100000000000002</v>
      </c>
      <c r="AC14" s="15">
        <v>0.90100000000000002</v>
      </c>
      <c r="AD14" s="15">
        <v>0.90100000000000002</v>
      </c>
      <c r="AE14" s="15">
        <v>0.90100000000000002</v>
      </c>
      <c r="AF14" s="15">
        <v>0.90100000000000002</v>
      </c>
      <c r="AG14" s="15">
        <v>0.90100000000000002</v>
      </c>
      <c r="AH14" s="15">
        <v>0.90100000000000002</v>
      </c>
      <c r="AI14" s="15">
        <v>0.90100000000000002</v>
      </c>
      <c r="AJ14" s="15">
        <v>0.90100000000000002</v>
      </c>
      <c r="AK14" s="15">
        <v>0.90100000000000002</v>
      </c>
      <c r="AL14" s="15">
        <v>0.90100000000000002</v>
      </c>
      <c r="AM14" s="15">
        <v>0.90100000000000002</v>
      </c>
      <c r="AN14" s="15">
        <v>0.90100000000000002</v>
      </c>
      <c r="AO14" s="15">
        <v>0.90100000000000002</v>
      </c>
      <c r="AP14" s="701"/>
      <c r="AQ14" s="629"/>
    </row>
    <row r="15" spans="1:43" ht="1.5" customHeight="1">
      <c r="A15" s="896"/>
      <c r="B15" s="698"/>
      <c r="C15" s="917"/>
      <c r="D15" s="695"/>
      <c r="E15" s="94"/>
      <c r="F15" s="15">
        <v>0.77900000000000003</v>
      </c>
      <c r="G15" s="15">
        <v>0.77900000000000003</v>
      </c>
      <c r="H15" s="15">
        <v>0.77900000000000003</v>
      </c>
      <c r="I15" s="15">
        <v>0.77900000000000003</v>
      </c>
      <c r="J15" s="15">
        <v>0.77900000000000003</v>
      </c>
      <c r="K15" s="15">
        <v>0.77900000000000003</v>
      </c>
      <c r="L15" s="15">
        <v>0.77900000000000003</v>
      </c>
      <c r="M15" s="15">
        <v>0.77900000000000003</v>
      </c>
      <c r="N15" s="15">
        <v>0.77900000000000003</v>
      </c>
      <c r="O15" s="15">
        <v>0.77900000000000003</v>
      </c>
      <c r="P15" s="15">
        <v>0.77900000000000003</v>
      </c>
      <c r="Q15" s="15">
        <v>0.77900000000000003</v>
      </c>
      <c r="R15" s="15">
        <v>0.77900000000000003</v>
      </c>
      <c r="S15" s="15">
        <v>0.77900000000000003</v>
      </c>
      <c r="T15" s="15">
        <v>0.77900000000000003</v>
      </c>
      <c r="U15" s="15">
        <v>0.77900000000000003</v>
      </c>
      <c r="V15" s="15">
        <v>0.77900000000000003</v>
      </c>
      <c r="W15" s="15">
        <v>0.77900000000000003</v>
      </c>
      <c r="X15" s="15">
        <v>0.77900000000000003</v>
      </c>
      <c r="Y15" s="15">
        <v>0.77900000000000003</v>
      </c>
      <c r="Z15" s="15">
        <v>0.77900000000000003</v>
      </c>
      <c r="AA15" s="15">
        <v>0.77900000000000003</v>
      </c>
      <c r="AB15" s="15">
        <v>0.77900000000000003</v>
      </c>
      <c r="AC15" s="15">
        <v>0.77900000000000003</v>
      </c>
      <c r="AD15" s="15">
        <v>0.77900000000000003</v>
      </c>
      <c r="AE15" s="15">
        <v>0.77900000000000003</v>
      </c>
      <c r="AF15" s="15">
        <v>0.77900000000000003</v>
      </c>
      <c r="AG15" s="15">
        <v>0.77900000000000003</v>
      </c>
      <c r="AH15" s="15">
        <v>0.77900000000000003</v>
      </c>
      <c r="AI15" s="15">
        <v>0.77900000000000003</v>
      </c>
      <c r="AJ15" s="15">
        <v>0.77900000000000003</v>
      </c>
      <c r="AK15" s="15">
        <v>0.77900000000000003</v>
      </c>
      <c r="AL15" s="15">
        <v>0.77900000000000003</v>
      </c>
      <c r="AM15" s="15">
        <v>0.77900000000000003</v>
      </c>
      <c r="AN15" s="15">
        <v>0.77900000000000003</v>
      </c>
      <c r="AO15" s="15">
        <v>0.77900000000000003</v>
      </c>
      <c r="AP15" s="701"/>
      <c r="AQ15" s="629"/>
    </row>
    <row r="16" spans="1:43" ht="30" customHeight="1">
      <c r="A16" s="897"/>
      <c r="B16" s="890"/>
      <c r="C16" s="917"/>
      <c r="D16" s="695"/>
      <c r="E16" s="95" t="s">
        <v>58</v>
      </c>
      <c r="F16" s="167"/>
      <c r="G16" s="167"/>
      <c r="H16" s="101"/>
      <c r="I16" s="167"/>
      <c r="J16" s="167"/>
      <c r="K16" s="167"/>
      <c r="L16" s="172"/>
      <c r="M16" s="172"/>
      <c r="N16" s="172"/>
      <c r="O16" s="172"/>
      <c r="P16" s="172"/>
      <c r="Q16" s="172"/>
      <c r="R16" s="172"/>
      <c r="S16" s="172"/>
      <c r="T16" s="172"/>
      <c r="U16" s="172"/>
      <c r="V16" s="172"/>
      <c r="W16" s="172"/>
      <c r="X16" s="167"/>
      <c r="Y16" s="172"/>
      <c r="Z16" s="172"/>
      <c r="AA16" s="172"/>
      <c r="AB16" s="172"/>
      <c r="AC16" s="275"/>
      <c r="AD16" s="495"/>
      <c r="AE16" s="495"/>
      <c r="AF16" s="412"/>
      <c r="AG16" s="412"/>
      <c r="AH16" s="412"/>
      <c r="AI16" s="412"/>
      <c r="AJ16" s="412"/>
      <c r="AK16" s="412"/>
      <c r="AL16" s="412"/>
      <c r="AM16" s="412"/>
      <c r="AN16" s="412"/>
      <c r="AO16" s="412"/>
      <c r="AP16" s="702"/>
      <c r="AQ16" s="629"/>
    </row>
    <row r="17" spans="1:44" ht="30" customHeight="1">
      <c r="A17" s="896" t="s">
        <v>99</v>
      </c>
      <c r="B17" s="648" t="s">
        <v>88</v>
      </c>
      <c r="C17" s="917"/>
      <c r="D17" s="695"/>
      <c r="E17" s="94" t="s">
        <v>57</v>
      </c>
      <c r="F17" s="15">
        <v>0.79500000000000004</v>
      </c>
      <c r="G17" s="15">
        <v>0.85</v>
      </c>
      <c r="H17" s="15">
        <v>0.86899999999999999</v>
      </c>
      <c r="I17" s="15">
        <v>0.80200000000000005</v>
      </c>
      <c r="J17" s="15">
        <v>0.81699999999999995</v>
      </c>
      <c r="K17" s="15">
        <v>0.74199999999999999</v>
      </c>
      <c r="L17" s="15">
        <v>0.80300000000000005</v>
      </c>
      <c r="M17" s="15">
        <v>0.78300000000000003</v>
      </c>
      <c r="N17" s="15">
        <v>0.73899999999999999</v>
      </c>
      <c r="O17" s="31">
        <v>0.85899999999999999</v>
      </c>
      <c r="P17" s="15">
        <v>0.755</v>
      </c>
      <c r="Q17" s="112">
        <v>0.73899999999999999</v>
      </c>
      <c r="R17" s="15">
        <v>0.65100000000000002</v>
      </c>
      <c r="S17" s="15">
        <v>0.74399999999999999</v>
      </c>
      <c r="T17" s="15">
        <v>0.80500000000000005</v>
      </c>
      <c r="U17" s="15">
        <v>0.746</v>
      </c>
      <c r="V17" s="15">
        <v>0.9</v>
      </c>
      <c r="W17" s="15">
        <v>0.8</v>
      </c>
      <c r="X17" s="15">
        <v>0.88600000000000001</v>
      </c>
      <c r="Y17" s="15">
        <v>0.79</v>
      </c>
      <c r="Z17" s="15">
        <v>0.80300000000000005</v>
      </c>
      <c r="AA17" s="31">
        <v>0.8</v>
      </c>
      <c r="AB17" s="15">
        <v>0.67900000000000005</v>
      </c>
      <c r="AC17" s="112">
        <v>0.69799999999999995</v>
      </c>
      <c r="AD17" s="409">
        <v>0.69599999999999995</v>
      </c>
      <c r="AE17" s="409">
        <v>0.80600000000000005</v>
      </c>
      <c r="AF17" s="409"/>
      <c r="AG17" s="409"/>
      <c r="AH17" s="409"/>
      <c r="AI17" s="409"/>
      <c r="AJ17" s="409"/>
      <c r="AK17" s="409"/>
      <c r="AL17" s="409"/>
      <c r="AM17" s="409"/>
      <c r="AN17" s="409"/>
      <c r="AO17" s="409"/>
      <c r="AP17" s="703" t="s">
        <v>235</v>
      </c>
      <c r="AQ17" s="629"/>
      <c r="AR17" s="130"/>
    </row>
    <row r="18" spans="1:44" ht="1.5" customHeight="1">
      <c r="A18" s="896"/>
      <c r="B18" s="649"/>
      <c r="C18" s="917"/>
      <c r="D18" s="695"/>
      <c r="E18" s="94"/>
      <c r="F18" s="15">
        <v>0.90100000000000002</v>
      </c>
      <c r="G18" s="15">
        <v>0.90100000000000002</v>
      </c>
      <c r="H18" s="15">
        <v>0.90100000000000002</v>
      </c>
      <c r="I18" s="15">
        <v>0.90100000000000002</v>
      </c>
      <c r="J18" s="15">
        <v>0.90100000000000002</v>
      </c>
      <c r="K18" s="15">
        <v>0.90100000000000002</v>
      </c>
      <c r="L18" s="15">
        <v>0.90100000000000002</v>
      </c>
      <c r="M18" s="15">
        <v>0.90100000000000002</v>
      </c>
      <c r="N18" s="15">
        <v>0.90100000000000002</v>
      </c>
      <c r="O18" s="15">
        <v>0.90100000000000002</v>
      </c>
      <c r="P18" s="15">
        <v>0.90100000000000002</v>
      </c>
      <c r="Q18" s="15">
        <v>0.90100000000000002</v>
      </c>
      <c r="R18" s="15">
        <v>0.90100000000000002</v>
      </c>
      <c r="S18" s="15">
        <v>0.90100000000000002</v>
      </c>
      <c r="T18" s="15">
        <v>0.90100000000000002</v>
      </c>
      <c r="U18" s="15">
        <v>0.90100000000000002</v>
      </c>
      <c r="V18" s="15">
        <v>0.90100000000000002</v>
      </c>
      <c r="W18" s="15">
        <v>0.90100000000000002</v>
      </c>
      <c r="X18" s="15">
        <v>0.90100000000000002</v>
      </c>
      <c r="Y18" s="15">
        <v>0.90100000000000002</v>
      </c>
      <c r="Z18" s="15">
        <v>0.90100000000000002</v>
      </c>
      <c r="AA18" s="15">
        <v>0.90100000000000002</v>
      </c>
      <c r="AB18" s="15">
        <v>0.90100000000000002</v>
      </c>
      <c r="AC18" s="15">
        <v>0.90100000000000002</v>
      </c>
      <c r="AD18" s="15">
        <v>0.90100000000000002</v>
      </c>
      <c r="AE18" s="15">
        <v>0.90100000000000002</v>
      </c>
      <c r="AF18" s="15">
        <v>0.90100000000000002</v>
      </c>
      <c r="AG18" s="15">
        <v>0.90100000000000002</v>
      </c>
      <c r="AH18" s="15">
        <v>0.90100000000000002</v>
      </c>
      <c r="AI18" s="15">
        <v>0.90100000000000002</v>
      </c>
      <c r="AJ18" s="15">
        <v>0.90100000000000002</v>
      </c>
      <c r="AK18" s="15">
        <v>0.90100000000000002</v>
      </c>
      <c r="AL18" s="15">
        <v>0.90100000000000002</v>
      </c>
      <c r="AM18" s="15">
        <v>0.90100000000000002</v>
      </c>
      <c r="AN18" s="15">
        <v>0.90100000000000002</v>
      </c>
      <c r="AO18" s="15">
        <v>0.90100000000000002</v>
      </c>
      <c r="AP18" s="704"/>
      <c r="AQ18" s="629"/>
    </row>
    <row r="19" spans="1:44" ht="1.5" customHeight="1">
      <c r="A19" s="896"/>
      <c r="B19" s="649"/>
      <c r="C19" s="917"/>
      <c r="D19" s="695"/>
      <c r="E19" s="94"/>
      <c r="F19" s="15">
        <v>0.77900000000000003</v>
      </c>
      <c r="G19" s="15">
        <v>0.77900000000000003</v>
      </c>
      <c r="H19" s="15">
        <v>0.77900000000000003</v>
      </c>
      <c r="I19" s="15">
        <v>0.77900000000000003</v>
      </c>
      <c r="J19" s="15">
        <v>0.77900000000000003</v>
      </c>
      <c r="K19" s="15">
        <v>0.77900000000000003</v>
      </c>
      <c r="L19" s="15">
        <v>0.77900000000000003</v>
      </c>
      <c r="M19" s="15">
        <v>0.77900000000000003</v>
      </c>
      <c r="N19" s="15">
        <v>0.77900000000000003</v>
      </c>
      <c r="O19" s="15">
        <v>0.77900000000000003</v>
      </c>
      <c r="P19" s="15">
        <v>0.77900000000000003</v>
      </c>
      <c r="Q19" s="15">
        <v>0.77900000000000003</v>
      </c>
      <c r="R19" s="15">
        <v>0.77900000000000003</v>
      </c>
      <c r="S19" s="15">
        <v>0.77900000000000003</v>
      </c>
      <c r="T19" s="15">
        <v>0.77900000000000003</v>
      </c>
      <c r="U19" s="15">
        <v>0.77900000000000003</v>
      </c>
      <c r="V19" s="15">
        <v>0.77900000000000003</v>
      </c>
      <c r="W19" s="15">
        <v>0.77900000000000003</v>
      </c>
      <c r="X19" s="15">
        <v>0.77900000000000003</v>
      </c>
      <c r="Y19" s="15">
        <v>0.77900000000000003</v>
      </c>
      <c r="Z19" s="15">
        <v>0.77900000000000003</v>
      </c>
      <c r="AA19" s="15">
        <v>0.77900000000000003</v>
      </c>
      <c r="AB19" s="15">
        <v>0.77900000000000003</v>
      </c>
      <c r="AC19" s="15">
        <v>0.77900000000000003</v>
      </c>
      <c r="AD19" s="15">
        <v>0.77900000000000003</v>
      </c>
      <c r="AE19" s="15">
        <v>0.77900000000000003</v>
      </c>
      <c r="AF19" s="15">
        <v>0.77900000000000003</v>
      </c>
      <c r="AG19" s="15">
        <v>0.77900000000000003</v>
      </c>
      <c r="AH19" s="15">
        <v>0.77900000000000003</v>
      </c>
      <c r="AI19" s="15">
        <v>0.77900000000000003</v>
      </c>
      <c r="AJ19" s="15">
        <v>0.77900000000000003</v>
      </c>
      <c r="AK19" s="15">
        <v>0.77900000000000003</v>
      </c>
      <c r="AL19" s="15">
        <v>0.77900000000000003</v>
      </c>
      <c r="AM19" s="15">
        <v>0.77900000000000003</v>
      </c>
      <c r="AN19" s="15">
        <v>0.77900000000000003</v>
      </c>
      <c r="AO19" s="15">
        <v>0.77900000000000003</v>
      </c>
      <c r="AP19" s="704"/>
      <c r="AQ19" s="629"/>
    </row>
    <row r="20" spans="1:44" ht="30" customHeight="1">
      <c r="A20" s="897"/>
      <c r="B20" s="712"/>
      <c r="C20" s="917"/>
      <c r="D20" s="695"/>
      <c r="E20" s="95" t="s">
        <v>58</v>
      </c>
      <c r="F20" s="167"/>
      <c r="G20" s="167"/>
      <c r="H20" s="101"/>
      <c r="I20" s="167"/>
      <c r="J20" s="167"/>
      <c r="K20" s="172"/>
      <c r="L20" s="167"/>
      <c r="M20" s="167"/>
      <c r="N20" s="172"/>
      <c r="O20" s="167"/>
      <c r="P20" s="172"/>
      <c r="Q20" s="172"/>
      <c r="R20" s="172"/>
      <c r="S20" s="172"/>
      <c r="T20" s="167"/>
      <c r="U20" s="172"/>
      <c r="V20" s="252"/>
      <c r="W20" s="167"/>
      <c r="X20" s="101"/>
      <c r="Y20" s="167"/>
      <c r="Z20" s="167"/>
      <c r="AA20" s="167"/>
      <c r="AB20" s="172"/>
      <c r="AC20" s="172"/>
      <c r="AD20" s="495"/>
      <c r="AE20" s="493"/>
      <c r="AF20" s="413"/>
      <c r="AG20" s="413"/>
      <c r="AH20" s="413"/>
      <c r="AI20" s="413"/>
      <c r="AJ20" s="413"/>
      <c r="AK20" s="413"/>
      <c r="AL20" s="413"/>
      <c r="AM20" s="413"/>
      <c r="AN20" s="413"/>
      <c r="AO20" s="413"/>
      <c r="AP20" s="708"/>
      <c r="AQ20" s="629"/>
    </row>
    <row r="21" spans="1:44" ht="30" customHeight="1">
      <c r="A21" s="896" t="s">
        <v>100</v>
      </c>
      <c r="B21" s="648" t="s">
        <v>87</v>
      </c>
      <c r="C21" s="917"/>
      <c r="D21" s="695"/>
      <c r="E21" s="94" t="s">
        <v>57</v>
      </c>
      <c r="F21" s="15">
        <v>0.74299999999999999</v>
      </c>
      <c r="G21" s="15">
        <v>0.748</v>
      </c>
      <c r="H21" s="15">
        <v>0.69299999999999995</v>
      </c>
      <c r="I21" s="15">
        <v>0.71299999999999997</v>
      </c>
      <c r="J21" s="15">
        <v>0.65400000000000003</v>
      </c>
      <c r="K21" s="15">
        <v>0.65800000000000003</v>
      </c>
      <c r="L21" s="15">
        <v>0.77100000000000002</v>
      </c>
      <c r="M21" s="15">
        <v>0.64500000000000002</v>
      </c>
      <c r="N21" s="15">
        <v>0.74199999999999999</v>
      </c>
      <c r="O21" s="31">
        <v>0.77700000000000002</v>
      </c>
      <c r="P21" s="15">
        <v>0.85099999999999998</v>
      </c>
      <c r="Q21" s="112">
        <v>0.68</v>
      </c>
      <c r="R21" s="15">
        <v>0.79200000000000004</v>
      </c>
      <c r="S21" s="15">
        <v>0.77800000000000002</v>
      </c>
      <c r="T21" s="15">
        <v>0.752</v>
      </c>
      <c r="U21" s="15">
        <v>0.73199999999999998</v>
      </c>
      <c r="V21" s="15">
        <v>0.81299999999999994</v>
      </c>
      <c r="W21" s="15">
        <v>0.72</v>
      </c>
      <c r="X21" s="15">
        <v>0.78</v>
      </c>
      <c r="Y21" s="15">
        <v>0.83099999999999996</v>
      </c>
      <c r="Z21" s="15">
        <v>0.78400000000000003</v>
      </c>
      <c r="AA21" s="31">
        <v>0.79100000000000004</v>
      </c>
      <c r="AB21" s="15">
        <v>0.83799999999999997</v>
      </c>
      <c r="AC21" s="112">
        <v>0.86799999999999999</v>
      </c>
      <c r="AD21" s="409">
        <v>0.86799999999999999</v>
      </c>
      <c r="AE21" s="409">
        <v>0.82899999999999996</v>
      </c>
      <c r="AF21" s="409"/>
      <c r="AG21" s="409"/>
      <c r="AH21" s="409"/>
      <c r="AI21" s="409"/>
      <c r="AJ21" s="409"/>
      <c r="AK21" s="409"/>
      <c r="AL21" s="409"/>
      <c r="AM21" s="409"/>
      <c r="AN21" s="409"/>
      <c r="AO21" s="409"/>
      <c r="AP21" s="703" t="s">
        <v>236</v>
      </c>
      <c r="AQ21" s="629"/>
      <c r="AR21" s="130"/>
    </row>
    <row r="22" spans="1:44" ht="1.5" customHeight="1">
      <c r="A22" s="896"/>
      <c r="B22" s="649"/>
      <c r="C22" s="917"/>
      <c r="D22" s="695"/>
      <c r="E22" s="94"/>
      <c r="F22" s="15">
        <v>0.90100000000000002</v>
      </c>
      <c r="G22" s="15">
        <v>0.90100000000000002</v>
      </c>
      <c r="H22" s="15">
        <v>0.90100000000000002</v>
      </c>
      <c r="I22" s="15">
        <v>0.90100000000000002</v>
      </c>
      <c r="J22" s="15">
        <v>0.90100000000000002</v>
      </c>
      <c r="K22" s="15">
        <v>0.90100000000000002</v>
      </c>
      <c r="L22" s="15">
        <v>0.90100000000000002</v>
      </c>
      <c r="M22" s="15">
        <v>0.90100000000000002</v>
      </c>
      <c r="N22" s="15">
        <v>0.90100000000000002</v>
      </c>
      <c r="O22" s="15">
        <v>0.90100000000000002</v>
      </c>
      <c r="P22" s="15">
        <v>0.90100000000000002</v>
      </c>
      <c r="Q22" s="15">
        <v>0.90100000000000002</v>
      </c>
      <c r="R22" s="15">
        <v>0.90100000000000002</v>
      </c>
      <c r="S22" s="15">
        <v>0.90100000000000002</v>
      </c>
      <c r="T22" s="15">
        <v>0.90100000000000002</v>
      </c>
      <c r="U22" s="15">
        <v>0.90100000000000002</v>
      </c>
      <c r="V22" s="15">
        <v>0.90100000000000002</v>
      </c>
      <c r="W22" s="15">
        <v>0.90100000000000002</v>
      </c>
      <c r="X22" s="15">
        <v>0.90100000000000002</v>
      </c>
      <c r="Y22" s="15">
        <v>0.90100000000000002</v>
      </c>
      <c r="Z22" s="15">
        <v>0.90100000000000002</v>
      </c>
      <c r="AA22" s="15">
        <v>0.90100000000000002</v>
      </c>
      <c r="AB22" s="15">
        <v>0.90100000000000002</v>
      </c>
      <c r="AC22" s="15">
        <v>0.90100000000000002</v>
      </c>
      <c r="AD22" s="15">
        <v>0.90100000000000002</v>
      </c>
      <c r="AE22" s="15">
        <v>0.90100000000000002</v>
      </c>
      <c r="AF22" s="15">
        <v>0.90100000000000002</v>
      </c>
      <c r="AG22" s="15">
        <v>0.90100000000000002</v>
      </c>
      <c r="AH22" s="15">
        <v>0.90100000000000002</v>
      </c>
      <c r="AI22" s="15">
        <v>0.90100000000000002</v>
      </c>
      <c r="AJ22" s="15">
        <v>0.90100000000000002</v>
      </c>
      <c r="AK22" s="15">
        <v>0.90100000000000002</v>
      </c>
      <c r="AL22" s="15">
        <v>0.90100000000000002</v>
      </c>
      <c r="AM22" s="15">
        <v>0.90100000000000002</v>
      </c>
      <c r="AN22" s="15">
        <v>0.90100000000000002</v>
      </c>
      <c r="AO22" s="15">
        <v>0.90100000000000002</v>
      </c>
      <c r="AP22" s="704"/>
      <c r="AQ22" s="629"/>
    </row>
    <row r="23" spans="1:44" ht="1.5" customHeight="1">
      <c r="A23" s="896"/>
      <c r="B23" s="649"/>
      <c r="C23" s="917"/>
      <c r="D23" s="695"/>
      <c r="E23" s="94"/>
      <c r="F23" s="15">
        <v>0.77900000000000003</v>
      </c>
      <c r="G23" s="15">
        <v>0.77900000000000003</v>
      </c>
      <c r="H23" s="15">
        <v>0.77900000000000003</v>
      </c>
      <c r="I23" s="15">
        <v>0.77900000000000003</v>
      </c>
      <c r="J23" s="15">
        <v>0.77900000000000003</v>
      </c>
      <c r="K23" s="15">
        <v>0.77900000000000003</v>
      </c>
      <c r="L23" s="15">
        <v>0.77900000000000003</v>
      </c>
      <c r="M23" s="15">
        <v>0.77900000000000003</v>
      </c>
      <c r="N23" s="15">
        <v>0.77900000000000003</v>
      </c>
      <c r="O23" s="15">
        <v>0.77900000000000003</v>
      </c>
      <c r="P23" s="15">
        <v>0.77900000000000003</v>
      </c>
      <c r="Q23" s="15">
        <v>0.77900000000000003</v>
      </c>
      <c r="R23" s="15">
        <v>0.77900000000000003</v>
      </c>
      <c r="S23" s="15">
        <v>0.77900000000000003</v>
      </c>
      <c r="T23" s="15">
        <v>0.77900000000000003</v>
      </c>
      <c r="U23" s="15">
        <v>0.77900000000000003</v>
      </c>
      <c r="V23" s="15">
        <v>0.77900000000000003</v>
      </c>
      <c r="W23" s="15">
        <v>0.77900000000000003</v>
      </c>
      <c r="X23" s="15">
        <v>0.77900000000000003</v>
      </c>
      <c r="Y23" s="15">
        <v>0.77900000000000003</v>
      </c>
      <c r="Z23" s="15">
        <v>0.77900000000000003</v>
      </c>
      <c r="AA23" s="15">
        <v>0.77900000000000003</v>
      </c>
      <c r="AB23" s="15">
        <v>0.77900000000000003</v>
      </c>
      <c r="AC23" s="15">
        <v>0.77900000000000003</v>
      </c>
      <c r="AD23" s="15">
        <v>0.77900000000000003</v>
      </c>
      <c r="AE23" s="15">
        <v>0.77900000000000003</v>
      </c>
      <c r="AF23" s="15">
        <v>0.77900000000000003</v>
      </c>
      <c r="AG23" s="15">
        <v>0.77900000000000003</v>
      </c>
      <c r="AH23" s="15">
        <v>0.77900000000000003</v>
      </c>
      <c r="AI23" s="15">
        <v>0.77900000000000003</v>
      </c>
      <c r="AJ23" s="15">
        <v>0.77900000000000003</v>
      </c>
      <c r="AK23" s="15">
        <v>0.77900000000000003</v>
      </c>
      <c r="AL23" s="15">
        <v>0.77900000000000003</v>
      </c>
      <c r="AM23" s="15">
        <v>0.77900000000000003</v>
      </c>
      <c r="AN23" s="15">
        <v>0.77900000000000003</v>
      </c>
      <c r="AO23" s="15">
        <v>0.77900000000000003</v>
      </c>
      <c r="AP23" s="704"/>
      <c r="AQ23" s="629"/>
    </row>
    <row r="24" spans="1:44" ht="30" customHeight="1">
      <c r="A24" s="897"/>
      <c r="B24" s="650"/>
      <c r="C24" s="917"/>
      <c r="D24" s="695"/>
      <c r="E24" s="95" t="s">
        <v>58</v>
      </c>
      <c r="F24" s="172"/>
      <c r="G24" s="172"/>
      <c r="H24" s="172"/>
      <c r="I24" s="172"/>
      <c r="J24" s="172"/>
      <c r="K24" s="172"/>
      <c r="L24" s="172"/>
      <c r="M24" s="172"/>
      <c r="N24" s="172"/>
      <c r="O24" s="172"/>
      <c r="P24" s="167"/>
      <c r="Q24" s="172"/>
      <c r="R24" s="167"/>
      <c r="S24" s="172"/>
      <c r="T24" s="172"/>
      <c r="U24" s="172"/>
      <c r="V24" s="167"/>
      <c r="W24" s="172"/>
      <c r="X24" s="167"/>
      <c r="Y24" s="167"/>
      <c r="Z24" s="167"/>
      <c r="AA24" s="167"/>
      <c r="AB24" s="167"/>
      <c r="AC24" s="163"/>
      <c r="AD24" s="173"/>
      <c r="AE24" s="493"/>
      <c r="AF24" s="412"/>
      <c r="AG24" s="412"/>
      <c r="AH24" s="412"/>
      <c r="AI24" s="412"/>
      <c r="AJ24" s="412"/>
      <c r="AK24" s="412"/>
      <c r="AL24" s="412"/>
      <c r="AM24" s="412"/>
      <c r="AN24" s="412"/>
      <c r="AO24" s="412"/>
      <c r="AP24" s="708"/>
      <c r="AQ24" s="629"/>
    </row>
    <row r="25" spans="1:44" ht="30" customHeight="1">
      <c r="A25" s="896" t="s">
        <v>101</v>
      </c>
      <c r="B25" s="648" t="s">
        <v>86</v>
      </c>
      <c r="C25" s="917"/>
      <c r="D25" s="695"/>
      <c r="E25" s="94" t="s">
        <v>57</v>
      </c>
      <c r="F25" s="15">
        <v>0.74</v>
      </c>
      <c r="G25" s="15">
        <v>0.82899999999999996</v>
      </c>
      <c r="H25" s="15">
        <v>0.71899999999999997</v>
      </c>
      <c r="I25" s="32">
        <v>0.71499999999999997</v>
      </c>
      <c r="J25" s="32">
        <v>0.86199999999999999</v>
      </c>
      <c r="K25" s="15">
        <v>0.73499999999999999</v>
      </c>
      <c r="L25" s="32">
        <v>0.76500000000000001</v>
      </c>
      <c r="M25" s="32">
        <v>0.82899999999999996</v>
      </c>
      <c r="N25" s="15">
        <v>0.71199999999999997</v>
      </c>
      <c r="O25" s="32">
        <v>0.69899999999999995</v>
      </c>
      <c r="P25" s="32">
        <v>0.79400000000000004</v>
      </c>
      <c r="Q25" s="112">
        <v>0.65900000000000003</v>
      </c>
      <c r="R25" s="15">
        <v>0.57499999999999996</v>
      </c>
      <c r="S25" s="15">
        <v>0.76700000000000002</v>
      </c>
      <c r="T25" s="15">
        <v>0.82599999999999996</v>
      </c>
      <c r="U25" s="32">
        <v>0.70199999999999996</v>
      </c>
      <c r="V25" s="32">
        <v>0.83599999999999997</v>
      </c>
      <c r="W25" s="15">
        <v>0.69299999999999995</v>
      </c>
      <c r="X25" s="32">
        <v>0.79400000000000004</v>
      </c>
      <c r="Y25" s="32">
        <v>0.76100000000000001</v>
      </c>
      <c r="Z25" s="15">
        <v>0.68200000000000005</v>
      </c>
      <c r="AA25" s="32">
        <v>0.73</v>
      </c>
      <c r="AB25" s="32">
        <v>0.80300000000000005</v>
      </c>
      <c r="AC25" s="112">
        <v>0.81</v>
      </c>
      <c r="AD25" s="409">
        <v>0.78800000000000003</v>
      </c>
      <c r="AE25" s="409">
        <v>0.70499999999999996</v>
      </c>
      <c r="AF25" s="409"/>
      <c r="AG25" s="409"/>
      <c r="AH25" s="409"/>
      <c r="AI25" s="409"/>
      <c r="AJ25" s="409"/>
      <c r="AK25" s="409"/>
      <c r="AL25" s="409"/>
      <c r="AM25" s="409"/>
      <c r="AN25" s="409"/>
      <c r="AO25" s="409"/>
      <c r="AP25" s="703" t="s">
        <v>271</v>
      </c>
      <c r="AQ25" s="629"/>
    </row>
    <row r="26" spans="1:44" ht="1.5" customHeight="1">
      <c r="A26" s="896"/>
      <c r="B26" s="919"/>
      <c r="C26" s="917"/>
      <c r="D26" s="695"/>
      <c r="E26" s="94"/>
      <c r="F26" s="15">
        <v>0.90100000000000002</v>
      </c>
      <c r="G26" s="15">
        <v>0.90100000000000002</v>
      </c>
      <c r="H26" s="15">
        <v>0.90100000000000002</v>
      </c>
      <c r="I26" s="15">
        <v>0.90100000000000002</v>
      </c>
      <c r="J26" s="15">
        <v>0.90100000000000002</v>
      </c>
      <c r="K26" s="15">
        <v>0.90100000000000002</v>
      </c>
      <c r="L26" s="15">
        <v>0.90100000000000002</v>
      </c>
      <c r="M26" s="15">
        <v>0.90100000000000002</v>
      </c>
      <c r="N26" s="15">
        <v>0.90100000000000002</v>
      </c>
      <c r="O26" s="15">
        <v>0.90100000000000002</v>
      </c>
      <c r="P26" s="15">
        <v>0.90100000000000002</v>
      </c>
      <c r="Q26" s="15">
        <v>0.90100000000000002</v>
      </c>
      <c r="R26" s="15">
        <v>0.90100000000000002</v>
      </c>
      <c r="S26" s="15">
        <v>0.90100000000000002</v>
      </c>
      <c r="T26" s="15">
        <v>0.90100000000000002</v>
      </c>
      <c r="U26" s="15">
        <v>0.90100000000000002</v>
      </c>
      <c r="V26" s="15">
        <v>0.90100000000000002</v>
      </c>
      <c r="W26" s="15">
        <v>0.90100000000000002</v>
      </c>
      <c r="X26" s="15">
        <v>0.90100000000000002</v>
      </c>
      <c r="Y26" s="15">
        <v>0.90100000000000002</v>
      </c>
      <c r="Z26" s="15">
        <v>0.90100000000000002</v>
      </c>
      <c r="AA26" s="15">
        <v>0.90100000000000002</v>
      </c>
      <c r="AB26" s="15">
        <v>0.90100000000000002</v>
      </c>
      <c r="AC26" s="15">
        <v>0.90100000000000002</v>
      </c>
      <c r="AD26" s="15">
        <v>0.90100000000000002</v>
      </c>
      <c r="AE26" s="15">
        <v>0.90100000000000002</v>
      </c>
      <c r="AF26" s="15">
        <v>0.90100000000000002</v>
      </c>
      <c r="AG26" s="15">
        <v>0.90100000000000002</v>
      </c>
      <c r="AH26" s="15">
        <v>0.90100000000000002</v>
      </c>
      <c r="AI26" s="15">
        <v>0.90100000000000002</v>
      </c>
      <c r="AJ26" s="15">
        <v>0.90100000000000002</v>
      </c>
      <c r="AK26" s="15">
        <v>0.90100000000000002</v>
      </c>
      <c r="AL26" s="15">
        <v>0.90100000000000002</v>
      </c>
      <c r="AM26" s="15">
        <v>0.90100000000000002</v>
      </c>
      <c r="AN26" s="15">
        <v>0.90100000000000002</v>
      </c>
      <c r="AO26" s="15">
        <v>0.90100000000000002</v>
      </c>
      <c r="AP26" s="704"/>
      <c r="AQ26" s="629"/>
    </row>
    <row r="27" spans="1:44" ht="1.5" customHeight="1">
      <c r="A27" s="896"/>
      <c r="B27" s="919"/>
      <c r="C27" s="917"/>
      <c r="D27" s="695"/>
      <c r="E27" s="94"/>
      <c r="F27" s="15">
        <v>0.77900000000000003</v>
      </c>
      <c r="G27" s="15">
        <v>0.77900000000000003</v>
      </c>
      <c r="H27" s="15">
        <v>0.77900000000000003</v>
      </c>
      <c r="I27" s="15">
        <v>0.77900000000000003</v>
      </c>
      <c r="J27" s="15">
        <v>0.77900000000000003</v>
      </c>
      <c r="K27" s="15">
        <v>0.77900000000000003</v>
      </c>
      <c r="L27" s="15">
        <v>0.77900000000000003</v>
      </c>
      <c r="M27" s="15">
        <v>0.77900000000000003</v>
      </c>
      <c r="N27" s="15">
        <v>0.77900000000000003</v>
      </c>
      <c r="O27" s="15">
        <v>0.77900000000000003</v>
      </c>
      <c r="P27" s="15">
        <v>0.77900000000000003</v>
      </c>
      <c r="Q27" s="15">
        <v>0.77900000000000003</v>
      </c>
      <c r="R27" s="15">
        <v>0.77900000000000003</v>
      </c>
      <c r="S27" s="15">
        <v>0.77900000000000003</v>
      </c>
      <c r="T27" s="15">
        <v>0.77900000000000003</v>
      </c>
      <c r="U27" s="15">
        <v>0.77900000000000003</v>
      </c>
      <c r="V27" s="15">
        <v>0.77900000000000003</v>
      </c>
      <c r="W27" s="15">
        <v>0.77900000000000003</v>
      </c>
      <c r="X27" s="15">
        <v>0.77900000000000003</v>
      </c>
      <c r="Y27" s="15">
        <v>0.77900000000000003</v>
      </c>
      <c r="Z27" s="15">
        <v>0.77900000000000003</v>
      </c>
      <c r="AA27" s="15">
        <v>0.77900000000000003</v>
      </c>
      <c r="AB27" s="15">
        <v>0.77900000000000003</v>
      </c>
      <c r="AC27" s="15">
        <v>0.77900000000000003</v>
      </c>
      <c r="AD27" s="15">
        <v>0.77900000000000003</v>
      </c>
      <c r="AE27" s="15">
        <v>0.77900000000000003</v>
      </c>
      <c r="AF27" s="15">
        <v>0.77900000000000003</v>
      </c>
      <c r="AG27" s="15">
        <v>0.77900000000000003</v>
      </c>
      <c r="AH27" s="15">
        <v>0.77900000000000003</v>
      </c>
      <c r="AI27" s="15">
        <v>0.77900000000000003</v>
      </c>
      <c r="AJ27" s="15">
        <v>0.77900000000000003</v>
      </c>
      <c r="AK27" s="15">
        <v>0.77900000000000003</v>
      </c>
      <c r="AL27" s="15">
        <v>0.77900000000000003</v>
      </c>
      <c r="AM27" s="15">
        <v>0.77900000000000003</v>
      </c>
      <c r="AN27" s="15">
        <v>0.77900000000000003</v>
      </c>
      <c r="AO27" s="15">
        <v>0.77900000000000003</v>
      </c>
      <c r="AP27" s="704"/>
      <c r="AQ27" s="903"/>
    </row>
    <row r="28" spans="1:44" ht="30" customHeight="1">
      <c r="A28" s="897"/>
      <c r="B28" s="712"/>
      <c r="C28" s="918"/>
      <c r="D28" s="695"/>
      <c r="E28" s="95" t="s">
        <v>58</v>
      </c>
      <c r="F28" s="172"/>
      <c r="G28" s="167"/>
      <c r="H28" s="172"/>
      <c r="I28" s="172"/>
      <c r="J28" s="101"/>
      <c r="K28" s="172"/>
      <c r="L28" s="172"/>
      <c r="M28" s="167"/>
      <c r="N28" s="172"/>
      <c r="O28" s="172"/>
      <c r="P28" s="167"/>
      <c r="Q28" s="172"/>
      <c r="R28" s="172"/>
      <c r="S28" s="172"/>
      <c r="T28" s="167"/>
      <c r="U28" s="172"/>
      <c r="V28" s="167"/>
      <c r="W28" s="172"/>
      <c r="X28" s="167"/>
      <c r="Y28" s="172"/>
      <c r="Z28" s="172"/>
      <c r="AA28" s="172"/>
      <c r="AB28" s="167"/>
      <c r="AC28" s="167"/>
      <c r="AD28" s="493"/>
      <c r="AE28" s="495"/>
      <c r="AF28" s="413"/>
      <c r="AG28" s="413"/>
      <c r="AH28" s="413"/>
      <c r="AI28" s="413"/>
      <c r="AJ28" s="413"/>
      <c r="AK28" s="413"/>
      <c r="AL28" s="413"/>
      <c r="AM28" s="413"/>
      <c r="AN28" s="413"/>
      <c r="AO28" s="413"/>
      <c r="AP28" s="708"/>
      <c r="AQ28" s="903"/>
    </row>
    <row r="29" spans="1:44" ht="30" customHeight="1">
      <c r="A29" s="896">
        <v>5.2</v>
      </c>
      <c r="B29" s="649" t="s">
        <v>82</v>
      </c>
      <c r="C29" s="899" t="s">
        <v>95</v>
      </c>
      <c r="D29" s="695"/>
      <c r="E29" s="95" t="s">
        <v>57</v>
      </c>
      <c r="F29" s="15">
        <v>0.80500000000000005</v>
      </c>
      <c r="G29" s="15">
        <v>0.79100000000000004</v>
      </c>
      <c r="H29" s="15">
        <v>0.85399999999999998</v>
      </c>
      <c r="I29" s="32">
        <v>0.82599999999999996</v>
      </c>
      <c r="J29" s="32">
        <v>0.77100000000000002</v>
      </c>
      <c r="K29" s="32">
        <v>0.81200000000000006</v>
      </c>
      <c r="L29" s="32">
        <v>0.86599999999999999</v>
      </c>
      <c r="M29" s="32">
        <v>0.81699999999999995</v>
      </c>
      <c r="N29" s="32">
        <v>0.82699999999999996</v>
      </c>
      <c r="O29" s="32">
        <v>0.83399999999999996</v>
      </c>
      <c r="P29" s="32">
        <v>0.85</v>
      </c>
      <c r="Q29" s="32">
        <v>0.82799999999999996</v>
      </c>
      <c r="R29" s="15">
        <v>0.81299999999999994</v>
      </c>
      <c r="S29" s="15">
        <v>0.85599999999999998</v>
      </c>
      <c r="T29" s="15">
        <v>0.82399999999999995</v>
      </c>
      <c r="U29" s="32">
        <v>0.84699999999999998</v>
      </c>
      <c r="V29" s="32">
        <v>0.82599999999999996</v>
      </c>
      <c r="W29" s="32">
        <v>0.82799999999999996</v>
      </c>
      <c r="X29" s="32">
        <v>0.92600000000000005</v>
      </c>
      <c r="Y29" s="32">
        <v>0.83799999999999997</v>
      </c>
      <c r="Z29" s="32">
        <v>0.72399999999999998</v>
      </c>
      <c r="AA29" s="32">
        <v>0.77300000000000002</v>
      </c>
      <c r="AB29" s="32">
        <v>0.77100000000000002</v>
      </c>
      <c r="AC29" s="32">
        <v>0.85899999999999999</v>
      </c>
      <c r="AD29" s="240">
        <v>0.86499999999999999</v>
      </c>
      <c r="AE29" s="240">
        <v>0.84599999999999997</v>
      </c>
      <c r="AF29" s="240"/>
      <c r="AG29" s="240"/>
      <c r="AH29" s="240"/>
      <c r="AI29" s="240"/>
      <c r="AJ29" s="240"/>
      <c r="AK29" s="240"/>
      <c r="AL29" s="240"/>
      <c r="AM29" s="240"/>
      <c r="AN29" s="240"/>
      <c r="AO29" s="240"/>
      <c r="AP29" s="703" t="s">
        <v>237</v>
      </c>
      <c r="AQ29" s="676"/>
    </row>
    <row r="30" spans="1:44" ht="1.5" customHeight="1">
      <c r="A30" s="896"/>
      <c r="B30" s="649"/>
      <c r="C30" s="900"/>
      <c r="D30" s="695"/>
      <c r="E30" s="95" t="s">
        <v>69</v>
      </c>
      <c r="F30" s="15">
        <v>0.874</v>
      </c>
      <c r="G30" s="15">
        <v>0.874</v>
      </c>
      <c r="H30" s="15">
        <v>0.874</v>
      </c>
      <c r="I30" s="15">
        <v>0.874</v>
      </c>
      <c r="J30" s="15">
        <v>0.874</v>
      </c>
      <c r="K30" s="15">
        <v>0.874</v>
      </c>
      <c r="L30" s="15">
        <v>0.874</v>
      </c>
      <c r="M30" s="15">
        <v>0.874</v>
      </c>
      <c r="N30" s="15">
        <v>0.874</v>
      </c>
      <c r="O30" s="15">
        <v>0.874</v>
      </c>
      <c r="P30" s="15">
        <v>0.874</v>
      </c>
      <c r="Q30" s="15">
        <v>0.874</v>
      </c>
      <c r="R30" s="15">
        <v>0.874</v>
      </c>
      <c r="S30" s="15">
        <v>0.874</v>
      </c>
      <c r="T30" s="15">
        <v>0.874</v>
      </c>
      <c r="U30" s="15">
        <v>0.874</v>
      </c>
      <c r="V30" s="15">
        <v>0.874</v>
      </c>
      <c r="W30" s="15">
        <v>0.874</v>
      </c>
      <c r="X30" s="15">
        <v>0.874</v>
      </c>
      <c r="Y30" s="15">
        <v>0.874</v>
      </c>
      <c r="Z30" s="15">
        <v>0.874</v>
      </c>
      <c r="AA30" s="15">
        <v>0.874</v>
      </c>
      <c r="AB30" s="15">
        <v>0.874</v>
      </c>
      <c r="AC30" s="15">
        <v>0.874</v>
      </c>
      <c r="AD30" s="15">
        <v>0.874</v>
      </c>
      <c r="AE30" s="15">
        <v>0.874</v>
      </c>
      <c r="AF30" s="15">
        <v>0.874</v>
      </c>
      <c r="AG30" s="15">
        <v>0.874</v>
      </c>
      <c r="AH30" s="15">
        <v>0.874</v>
      </c>
      <c r="AI30" s="15">
        <v>0.874</v>
      </c>
      <c r="AJ30" s="15">
        <v>0.874</v>
      </c>
      <c r="AK30" s="15">
        <v>0.874</v>
      </c>
      <c r="AL30" s="15">
        <v>0.874</v>
      </c>
      <c r="AM30" s="15">
        <v>0.874</v>
      </c>
      <c r="AN30" s="15">
        <v>0.874</v>
      </c>
      <c r="AO30" s="15">
        <v>0.874</v>
      </c>
      <c r="AP30" s="704"/>
      <c r="AQ30" s="724"/>
    </row>
    <row r="31" spans="1:44" ht="1.5" customHeight="1">
      <c r="A31" s="896"/>
      <c r="B31" s="649"/>
      <c r="C31" s="900"/>
      <c r="D31" s="695"/>
      <c r="E31" s="95" t="s">
        <v>68</v>
      </c>
      <c r="F31" s="15">
        <v>0.81</v>
      </c>
      <c r="G31" s="15">
        <v>0.81</v>
      </c>
      <c r="H31" s="15">
        <v>0.81</v>
      </c>
      <c r="I31" s="15">
        <v>0.81</v>
      </c>
      <c r="J31" s="15">
        <v>0.81</v>
      </c>
      <c r="K31" s="15">
        <v>0.81</v>
      </c>
      <c r="L31" s="15">
        <v>0.81</v>
      </c>
      <c r="M31" s="15">
        <v>0.81</v>
      </c>
      <c r="N31" s="15">
        <v>0.81</v>
      </c>
      <c r="O31" s="15">
        <v>0.81</v>
      </c>
      <c r="P31" s="15">
        <v>0.81</v>
      </c>
      <c r="Q31" s="15">
        <v>0.81</v>
      </c>
      <c r="R31" s="15">
        <v>0.81</v>
      </c>
      <c r="S31" s="15">
        <v>0.81</v>
      </c>
      <c r="T31" s="15">
        <v>0.81</v>
      </c>
      <c r="U31" s="15">
        <v>0.81</v>
      </c>
      <c r="V31" s="15">
        <v>0.81</v>
      </c>
      <c r="W31" s="15">
        <v>0.81</v>
      </c>
      <c r="X31" s="15">
        <v>0.81</v>
      </c>
      <c r="Y31" s="15">
        <v>0.81</v>
      </c>
      <c r="Z31" s="15">
        <v>0.81</v>
      </c>
      <c r="AA31" s="15">
        <v>0.81</v>
      </c>
      <c r="AB31" s="15">
        <v>0.81</v>
      </c>
      <c r="AC31" s="15">
        <v>0.81</v>
      </c>
      <c r="AD31" s="15">
        <v>0.81</v>
      </c>
      <c r="AE31" s="15">
        <v>0.81</v>
      </c>
      <c r="AF31" s="15">
        <v>0.81</v>
      </c>
      <c r="AG31" s="15">
        <v>0.81</v>
      </c>
      <c r="AH31" s="15">
        <v>0.81</v>
      </c>
      <c r="AI31" s="15">
        <v>0.81</v>
      </c>
      <c r="AJ31" s="15">
        <v>0.81</v>
      </c>
      <c r="AK31" s="15">
        <v>0.81</v>
      </c>
      <c r="AL31" s="15">
        <v>0.81</v>
      </c>
      <c r="AM31" s="15">
        <v>0.81</v>
      </c>
      <c r="AN31" s="15">
        <v>0.81</v>
      </c>
      <c r="AO31" s="15">
        <v>0.81</v>
      </c>
      <c r="AP31" s="704"/>
      <c r="AQ31" s="724"/>
    </row>
    <row r="32" spans="1:44" ht="1.5" customHeight="1">
      <c r="A32" s="896"/>
      <c r="B32" s="649"/>
      <c r="C32" s="900"/>
      <c r="D32" s="695"/>
      <c r="E32" s="95" t="s">
        <v>206</v>
      </c>
      <c r="F32" s="15">
        <v>0.76900000000000002</v>
      </c>
      <c r="G32" s="15">
        <v>0.76900000000000002</v>
      </c>
      <c r="H32" s="15">
        <v>0.76900000000000002</v>
      </c>
      <c r="I32" s="15">
        <v>0.76900000000000002</v>
      </c>
      <c r="J32" s="15">
        <v>0.76900000000000002</v>
      </c>
      <c r="K32" s="15">
        <v>0.76900000000000002</v>
      </c>
      <c r="L32" s="15">
        <v>0.76900000000000002</v>
      </c>
      <c r="M32" s="15">
        <v>0.76900000000000002</v>
      </c>
      <c r="N32" s="15">
        <v>0.76900000000000002</v>
      </c>
      <c r="O32" s="15">
        <v>0.76900000000000002</v>
      </c>
      <c r="P32" s="15">
        <v>0.76900000000000002</v>
      </c>
      <c r="Q32" s="15">
        <v>0.76900000000000002</v>
      </c>
      <c r="R32" s="15">
        <v>0.76900000000000002</v>
      </c>
      <c r="S32" s="15">
        <v>0.76900000000000002</v>
      </c>
      <c r="T32" s="15">
        <v>0.76900000000000002</v>
      </c>
      <c r="U32" s="15">
        <v>0.76900000000000002</v>
      </c>
      <c r="V32" s="15">
        <v>0.76900000000000002</v>
      </c>
      <c r="W32" s="15">
        <v>0.76900000000000002</v>
      </c>
      <c r="X32" s="15">
        <v>0.76900000000000002</v>
      </c>
      <c r="Y32" s="15">
        <v>0.76900000000000002</v>
      </c>
      <c r="Z32" s="15">
        <v>0.76900000000000002</v>
      </c>
      <c r="AA32" s="15">
        <v>0.76900000000000002</v>
      </c>
      <c r="AB32" s="15">
        <v>0.76900000000000002</v>
      </c>
      <c r="AC32" s="15">
        <v>0.76900000000000002</v>
      </c>
      <c r="AD32" s="15">
        <v>0.76900000000000002</v>
      </c>
      <c r="AE32" s="15">
        <v>0.76900000000000002</v>
      </c>
      <c r="AF32" s="15">
        <v>0.76900000000000002</v>
      </c>
      <c r="AG32" s="15">
        <v>0.76900000000000002</v>
      </c>
      <c r="AH32" s="15">
        <v>0.76900000000000002</v>
      </c>
      <c r="AI32" s="15">
        <v>0.76900000000000002</v>
      </c>
      <c r="AJ32" s="15">
        <v>0.76900000000000002</v>
      </c>
      <c r="AK32" s="15">
        <v>0.76900000000000002</v>
      </c>
      <c r="AL32" s="15">
        <v>0.76900000000000002</v>
      </c>
      <c r="AM32" s="15">
        <v>0.76900000000000002</v>
      </c>
      <c r="AN32" s="15">
        <v>0.76900000000000002</v>
      </c>
      <c r="AO32" s="15">
        <v>0.76900000000000002</v>
      </c>
      <c r="AP32" s="704"/>
      <c r="AQ32" s="724"/>
    </row>
    <row r="33" spans="1:44" ht="30" customHeight="1">
      <c r="A33" s="897"/>
      <c r="B33" s="712"/>
      <c r="C33" s="900"/>
      <c r="D33" s="695"/>
      <c r="E33" s="95"/>
      <c r="F33" s="174"/>
      <c r="G33" s="174"/>
      <c r="H33" s="173"/>
      <c r="I33" s="173"/>
      <c r="J33" s="174"/>
      <c r="K33" s="173"/>
      <c r="L33" s="173"/>
      <c r="M33" s="173"/>
      <c r="N33" s="173"/>
      <c r="O33" s="173"/>
      <c r="P33" s="173"/>
      <c r="Q33" s="173"/>
      <c r="R33" s="252"/>
      <c r="S33" s="252"/>
      <c r="T33" s="252"/>
      <c r="U33" s="252"/>
      <c r="V33" s="252"/>
      <c r="W33" s="252"/>
      <c r="X33" s="168"/>
      <c r="Y33" s="173"/>
      <c r="Z33" s="281"/>
      <c r="AA33" s="162"/>
      <c r="AB33" s="162"/>
      <c r="AC33" s="367"/>
      <c r="AD33" s="367"/>
      <c r="AE33" s="367"/>
      <c r="AF33" s="414"/>
      <c r="AG33" s="414"/>
      <c r="AH33" s="414"/>
      <c r="AI33" s="414"/>
      <c r="AJ33" s="414"/>
      <c r="AK33" s="414"/>
      <c r="AL33" s="414"/>
      <c r="AM33" s="414"/>
      <c r="AN33" s="414"/>
      <c r="AO33" s="414"/>
      <c r="AP33" s="708"/>
      <c r="AQ33" s="723"/>
      <c r="AR33" s="130"/>
    </row>
    <row r="34" spans="1:44" ht="30" customHeight="1">
      <c r="A34" s="896" t="s">
        <v>102</v>
      </c>
      <c r="B34" s="648" t="s">
        <v>83</v>
      </c>
      <c r="C34" s="900"/>
      <c r="D34" s="695"/>
      <c r="E34" s="94" t="s">
        <v>57</v>
      </c>
      <c r="F34" s="15">
        <v>0.85299999999999998</v>
      </c>
      <c r="G34" s="15">
        <v>0.85099999999999998</v>
      </c>
      <c r="H34" s="15">
        <v>0.89700000000000002</v>
      </c>
      <c r="I34" s="15">
        <v>0.89</v>
      </c>
      <c r="J34" s="15">
        <v>0.83599999999999997</v>
      </c>
      <c r="K34" s="15">
        <v>0.90300000000000002</v>
      </c>
      <c r="L34" s="15">
        <v>0.97</v>
      </c>
      <c r="M34" s="15">
        <v>0.88100000000000001</v>
      </c>
      <c r="N34" s="15">
        <v>0.95299999999999996</v>
      </c>
      <c r="O34" s="30">
        <v>0.93</v>
      </c>
      <c r="P34" s="15">
        <v>0.90200000000000002</v>
      </c>
      <c r="Q34" s="112">
        <v>0.879</v>
      </c>
      <c r="R34" s="15">
        <v>0.92300000000000004</v>
      </c>
      <c r="S34" s="15">
        <v>0.91400000000000003</v>
      </c>
      <c r="T34" s="15">
        <v>0.92</v>
      </c>
      <c r="U34" s="15">
        <v>0.83599999999999997</v>
      </c>
      <c r="V34" s="15">
        <v>0.89900000000000002</v>
      </c>
      <c r="W34" s="15">
        <v>0.873</v>
      </c>
      <c r="X34" s="15">
        <v>0.94</v>
      </c>
      <c r="Y34" s="15">
        <v>0.875</v>
      </c>
      <c r="Z34" s="15">
        <v>0.78300000000000003</v>
      </c>
      <c r="AA34" s="30">
        <v>0.84699999999999998</v>
      </c>
      <c r="AB34" s="15">
        <v>0.83299999999999996</v>
      </c>
      <c r="AC34" s="112">
        <v>0.91700000000000004</v>
      </c>
      <c r="AD34" s="409">
        <v>0.93500000000000005</v>
      </c>
      <c r="AE34" s="409">
        <v>0.89</v>
      </c>
      <c r="AF34" s="409"/>
      <c r="AG34" s="409"/>
      <c r="AH34" s="409"/>
      <c r="AI34" s="409"/>
      <c r="AJ34" s="409"/>
      <c r="AK34" s="409"/>
      <c r="AL34" s="409"/>
      <c r="AM34" s="409"/>
      <c r="AN34" s="409"/>
      <c r="AO34" s="409"/>
      <c r="AP34" s="703" t="s">
        <v>238</v>
      </c>
      <c r="AQ34" s="629"/>
    </row>
    <row r="35" spans="1:44" ht="1.5" customHeight="1">
      <c r="A35" s="896"/>
      <c r="B35" s="649"/>
      <c r="C35" s="900"/>
      <c r="D35" s="695"/>
      <c r="E35" s="94"/>
      <c r="F35" s="15">
        <v>0.874</v>
      </c>
      <c r="G35" s="15">
        <v>0.874</v>
      </c>
      <c r="H35" s="15">
        <v>0.874</v>
      </c>
      <c r="I35" s="15">
        <v>0.874</v>
      </c>
      <c r="J35" s="15">
        <v>0.874</v>
      </c>
      <c r="K35" s="15">
        <v>0.874</v>
      </c>
      <c r="L35" s="15">
        <v>0.874</v>
      </c>
      <c r="M35" s="15">
        <v>0.874</v>
      </c>
      <c r="N35" s="15">
        <v>0.874</v>
      </c>
      <c r="O35" s="15">
        <v>0.874</v>
      </c>
      <c r="P35" s="15">
        <v>0.874</v>
      </c>
      <c r="Q35" s="15">
        <v>0.874</v>
      </c>
      <c r="R35" s="15">
        <v>0.874</v>
      </c>
      <c r="S35" s="15">
        <v>0.874</v>
      </c>
      <c r="T35" s="15">
        <v>0.874</v>
      </c>
      <c r="U35" s="15">
        <v>0.874</v>
      </c>
      <c r="V35" s="15">
        <v>0.874</v>
      </c>
      <c r="W35" s="15">
        <v>0.874</v>
      </c>
      <c r="X35" s="15">
        <v>0.874</v>
      </c>
      <c r="Y35" s="15">
        <v>0.874</v>
      </c>
      <c r="Z35" s="15">
        <v>0.874</v>
      </c>
      <c r="AA35" s="15">
        <v>0.874</v>
      </c>
      <c r="AB35" s="15">
        <v>0.874</v>
      </c>
      <c r="AC35" s="15">
        <v>0.874</v>
      </c>
      <c r="AD35" s="15">
        <v>0.874</v>
      </c>
      <c r="AE35" s="15">
        <v>0.874</v>
      </c>
      <c r="AF35" s="15">
        <v>0.874</v>
      </c>
      <c r="AG35" s="15">
        <v>0.874</v>
      </c>
      <c r="AH35" s="15">
        <v>0.874</v>
      </c>
      <c r="AI35" s="15">
        <v>0.874</v>
      </c>
      <c r="AJ35" s="15">
        <v>0.874</v>
      </c>
      <c r="AK35" s="15">
        <v>0.874</v>
      </c>
      <c r="AL35" s="15">
        <v>0.874</v>
      </c>
      <c r="AM35" s="15">
        <v>0.874</v>
      </c>
      <c r="AN35" s="15">
        <v>0.874</v>
      </c>
      <c r="AO35" s="15">
        <v>0.874</v>
      </c>
      <c r="AP35" s="704"/>
      <c r="AQ35" s="629"/>
    </row>
    <row r="36" spans="1:44" ht="1.5" customHeight="1">
      <c r="A36" s="896"/>
      <c r="B36" s="649"/>
      <c r="C36" s="900"/>
      <c r="D36" s="695"/>
      <c r="E36" s="94"/>
      <c r="F36" s="15">
        <v>0.76900000000000002</v>
      </c>
      <c r="G36" s="15">
        <v>0.76900000000000002</v>
      </c>
      <c r="H36" s="15">
        <v>0.76900000000000002</v>
      </c>
      <c r="I36" s="15">
        <v>0.76900000000000002</v>
      </c>
      <c r="J36" s="15">
        <v>0.76900000000000002</v>
      </c>
      <c r="K36" s="15">
        <v>0.76900000000000002</v>
      </c>
      <c r="L36" s="15">
        <v>0.76900000000000002</v>
      </c>
      <c r="M36" s="15">
        <v>0.76900000000000002</v>
      </c>
      <c r="N36" s="15">
        <v>0.76900000000000002</v>
      </c>
      <c r="O36" s="15">
        <v>0.76900000000000002</v>
      </c>
      <c r="P36" s="15">
        <v>0.76900000000000002</v>
      </c>
      <c r="Q36" s="15">
        <v>0.76900000000000002</v>
      </c>
      <c r="R36" s="15">
        <v>0.76900000000000002</v>
      </c>
      <c r="S36" s="15">
        <v>0.76900000000000002</v>
      </c>
      <c r="T36" s="15">
        <v>0.76900000000000002</v>
      </c>
      <c r="U36" s="15">
        <v>0.76900000000000002</v>
      </c>
      <c r="V36" s="15">
        <v>0.76900000000000002</v>
      </c>
      <c r="W36" s="15">
        <v>0.76900000000000002</v>
      </c>
      <c r="X36" s="15">
        <v>0.76900000000000002</v>
      </c>
      <c r="Y36" s="15">
        <v>0.76900000000000002</v>
      </c>
      <c r="Z36" s="15">
        <v>0.76900000000000002</v>
      </c>
      <c r="AA36" s="15">
        <v>0.76900000000000002</v>
      </c>
      <c r="AB36" s="15">
        <v>0.76900000000000002</v>
      </c>
      <c r="AC36" s="15">
        <v>0.76900000000000002</v>
      </c>
      <c r="AD36" s="15">
        <v>0.76900000000000002</v>
      </c>
      <c r="AE36" s="15">
        <v>0.76900000000000002</v>
      </c>
      <c r="AF36" s="15">
        <v>0.76900000000000002</v>
      </c>
      <c r="AG36" s="15">
        <v>0.76900000000000002</v>
      </c>
      <c r="AH36" s="15">
        <v>0.76900000000000002</v>
      </c>
      <c r="AI36" s="15">
        <v>0.76900000000000002</v>
      </c>
      <c r="AJ36" s="15">
        <v>0.76900000000000002</v>
      </c>
      <c r="AK36" s="15">
        <v>0.76900000000000002</v>
      </c>
      <c r="AL36" s="15">
        <v>0.76900000000000002</v>
      </c>
      <c r="AM36" s="15">
        <v>0.76900000000000002</v>
      </c>
      <c r="AN36" s="15">
        <v>0.76900000000000002</v>
      </c>
      <c r="AO36" s="15">
        <v>0.76900000000000002</v>
      </c>
      <c r="AP36" s="704"/>
      <c r="AQ36" s="629"/>
    </row>
    <row r="37" spans="1:44" ht="30" customHeight="1">
      <c r="A37" s="897"/>
      <c r="B37" s="712"/>
      <c r="C37" s="900"/>
      <c r="D37" s="695"/>
      <c r="E37" s="95" t="s">
        <v>58</v>
      </c>
      <c r="F37" s="173"/>
      <c r="G37" s="173"/>
      <c r="H37" s="168"/>
      <c r="I37" s="168"/>
      <c r="J37" s="101"/>
      <c r="K37" s="168"/>
      <c r="L37" s="168"/>
      <c r="M37" s="168"/>
      <c r="N37" s="168"/>
      <c r="O37" s="168"/>
      <c r="P37" s="168"/>
      <c r="Q37" s="168"/>
      <c r="R37" s="168"/>
      <c r="S37" s="168"/>
      <c r="T37" s="168"/>
      <c r="U37" s="252"/>
      <c r="V37" s="168"/>
      <c r="W37" s="252"/>
      <c r="X37" s="168"/>
      <c r="Y37" s="168"/>
      <c r="Z37" s="162"/>
      <c r="AA37" s="173"/>
      <c r="AB37" s="173"/>
      <c r="AC37" s="368"/>
      <c r="AD37" s="168"/>
      <c r="AE37" s="168"/>
      <c r="AF37" s="411"/>
      <c r="AG37" s="411"/>
      <c r="AH37" s="411"/>
      <c r="AI37" s="411"/>
      <c r="AJ37" s="411"/>
      <c r="AK37" s="411"/>
      <c r="AL37" s="411"/>
      <c r="AM37" s="411"/>
      <c r="AN37" s="411"/>
      <c r="AO37" s="411"/>
      <c r="AP37" s="708"/>
      <c r="AQ37" s="629"/>
    </row>
    <row r="38" spans="1:44" ht="30" customHeight="1">
      <c r="A38" s="902" t="s">
        <v>103</v>
      </c>
      <c r="B38" s="648" t="s">
        <v>84</v>
      </c>
      <c r="C38" s="900"/>
      <c r="D38" s="695"/>
      <c r="E38" s="94" t="s">
        <v>57</v>
      </c>
      <c r="F38" s="15">
        <v>0.83499999999999996</v>
      </c>
      <c r="G38" s="15">
        <v>0.88200000000000001</v>
      </c>
      <c r="H38" s="15">
        <v>0.94499999999999995</v>
      </c>
      <c r="I38" s="15">
        <v>0.90700000000000003</v>
      </c>
      <c r="J38" s="15">
        <v>0.86499999999999999</v>
      </c>
      <c r="K38" s="15">
        <v>0.89700000000000002</v>
      </c>
      <c r="L38" s="15">
        <v>0.93</v>
      </c>
      <c r="M38" s="15">
        <v>0.89300000000000002</v>
      </c>
      <c r="N38" s="15">
        <v>0.873</v>
      </c>
      <c r="O38" s="31">
        <v>0.88200000000000001</v>
      </c>
      <c r="P38" s="15">
        <v>0.93400000000000005</v>
      </c>
      <c r="Q38" s="112">
        <v>0.89400000000000002</v>
      </c>
      <c r="R38" s="15">
        <v>0.78600000000000003</v>
      </c>
      <c r="S38" s="15">
        <v>0.90200000000000002</v>
      </c>
      <c r="T38" s="15">
        <v>0.84499999999999997</v>
      </c>
      <c r="U38" s="15">
        <v>0.86399999999999999</v>
      </c>
      <c r="V38" s="15">
        <v>0.85299999999999998</v>
      </c>
      <c r="W38" s="15">
        <v>0.86499999999999999</v>
      </c>
      <c r="X38" s="15">
        <v>0.98799999999999999</v>
      </c>
      <c r="Y38" s="15">
        <v>0.90900000000000003</v>
      </c>
      <c r="Z38" s="15">
        <v>0.67200000000000004</v>
      </c>
      <c r="AA38" s="31">
        <v>0.748</v>
      </c>
      <c r="AB38" s="15">
        <v>0.70799999999999996</v>
      </c>
      <c r="AC38" s="112">
        <v>0.9</v>
      </c>
      <c r="AD38" s="409">
        <v>0.871</v>
      </c>
      <c r="AE38" s="409">
        <v>0.88200000000000001</v>
      </c>
      <c r="AF38" s="409"/>
      <c r="AG38" s="409"/>
      <c r="AH38" s="409"/>
      <c r="AI38" s="409"/>
      <c r="AJ38" s="409"/>
      <c r="AK38" s="409"/>
      <c r="AL38" s="409"/>
      <c r="AM38" s="409"/>
      <c r="AN38" s="409"/>
      <c r="AO38" s="409"/>
      <c r="AP38" s="899" t="s">
        <v>239</v>
      </c>
      <c r="AQ38" s="629"/>
    </row>
    <row r="39" spans="1:44" ht="1.5" customHeight="1">
      <c r="A39" s="896"/>
      <c r="B39" s="649"/>
      <c r="C39" s="900"/>
      <c r="D39" s="695"/>
      <c r="E39" s="94"/>
      <c r="F39" s="15">
        <v>0.874</v>
      </c>
      <c r="G39" s="15">
        <v>0.874</v>
      </c>
      <c r="H39" s="15">
        <v>0.874</v>
      </c>
      <c r="I39" s="15">
        <v>0.874</v>
      </c>
      <c r="J39" s="15">
        <v>0.874</v>
      </c>
      <c r="K39" s="15">
        <v>0.874</v>
      </c>
      <c r="L39" s="15">
        <v>0.874</v>
      </c>
      <c r="M39" s="15">
        <v>0.874</v>
      </c>
      <c r="N39" s="15">
        <v>0.874</v>
      </c>
      <c r="O39" s="15">
        <v>0.874</v>
      </c>
      <c r="P39" s="15">
        <v>0.874</v>
      </c>
      <c r="Q39" s="15">
        <v>0.874</v>
      </c>
      <c r="R39" s="15">
        <v>0.874</v>
      </c>
      <c r="S39" s="15">
        <v>0.874</v>
      </c>
      <c r="T39" s="15">
        <v>0.874</v>
      </c>
      <c r="U39" s="15">
        <v>0.874</v>
      </c>
      <c r="V39" s="15">
        <v>0.874</v>
      </c>
      <c r="W39" s="15">
        <v>0.874</v>
      </c>
      <c r="X39" s="15">
        <v>0.874</v>
      </c>
      <c r="Y39" s="15">
        <v>0.874</v>
      </c>
      <c r="Z39" s="15">
        <v>0.874</v>
      </c>
      <c r="AA39" s="15">
        <v>0.874</v>
      </c>
      <c r="AB39" s="15">
        <v>0.874</v>
      </c>
      <c r="AC39" s="15">
        <v>0.874</v>
      </c>
      <c r="AD39" s="15">
        <v>0.874</v>
      </c>
      <c r="AE39" s="15">
        <v>0.874</v>
      </c>
      <c r="AF39" s="15">
        <v>0.874</v>
      </c>
      <c r="AG39" s="15">
        <v>0.874</v>
      </c>
      <c r="AH39" s="15">
        <v>0.874</v>
      </c>
      <c r="AI39" s="15">
        <v>0.874</v>
      </c>
      <c r="AJ39" s="15">
        <v>0.874</v>
      </c>
      <c r="AK39" s="15">
        <v>0.874</v>
      </c>
      <c r="AL39" s="15">
        <v>0.874</v>
      </c>
      <c r="AM39" s="15">
        <v>0.874</v>
      </c>
      <c r="AN39" s="15">
        <v>0.874</v>
      </c>
      <c r="AO39" s="15">
        <v>0.874</v>
      </c>
      <c r="AP39" s="904"/>
      <c r="AQ39" s="629"/>
    </row>
    <row r="40" spans="1:44" ht="1.5" customHeight="1">
      <c r="A40" s="896"/>
      <c r="B40" s="649"/>
      <c r="C40" s="900"/>
      <c r="D40" s="695"/>
      <c r="E40" s="94"/>
      <c r="F40" s="15">
        <v>0.76900000000000002</v>
      </c>
      <c r="G40" s="15">
        <v>0.76900000000000002</v>
      </c>
      <c r="H40" s="15">
        <v>0.76900000000000002</v>
      </c>
      <c r="I40" s="15">
        <v>0.76900000000000002</v>
      </c>
      <c r="J40" s="15">
        <v>0.76900000000000002</v>
      </c>
      <c r="K40" s="15">
        <v>0.76900000000000002</v>
      </c>
      <c r="L40" s="15">
        <v>0.76900000000000002</v>
      </c>
      <c r="M40" s="15">
        <v>0.76900000000000002</v>
      </c>
      <c r="N40" s="15">
        <v>0.76900000000000002</v>
      </c>
      <c r="O40" s="15">
        <v>0.76900000000000002</v>
      </c>
      <c r="P40" s="15">
        <v>0.76900000000000002</v>
      </c>
      <c r="Q40" s="15">
        <v>0.76900000000000002</v>
      </c>
      <c r="R40" s="15">
        <v>0.76900000000000002</v>
      </c>
      <c r="S40" s="15">
        <v>0.76900000000000002</v>
      </c>
      <c r="T40" s="15">
        <v>0.76900000000000002</v>
      </c>
      <c r="U40" s="15">
        <v>0.76900000000000002</v>
      </c>
      <c r="V40" s="15">
        <v>0.76900000000000002</v>
      </c>
      <c r="W40" s="15">
        <v>0.76900000000000002</v>
      </c>
      <c r="X40" s="15">
        <v>0.76900000000000002</v>
      </c>
      <c r="Y40" s="15">
        <v>0.76900000000000002</v>
      </c>
      <c r="Z40" s="15">
        <v>0.76900000000000002</v>
      </c>
      <c r="AA40" s="15">
        <v>0.76900000000000002</v>
      </c>
      <c r="AB40" s="15">
        <v>0.76900000000000002</v>
      </c>
      <c r="AC40" s="15">
        <v>0.76900000000000002</v>
      </c>
      <c r="AD40" s="15">
        <v>0.76900000000000002</v>
      </c>
      <c r="AE40" s="15">
        <v>0.76900000000000002</v>
      </c>
      <c r="AF40" s="15">
        <v>0.76900000000000002</v>
      </c>
      <c r="AG40" s="15">
        <v>0.76900000000000002</v>
      </c>
      <c r="AH40" s="15">
        <v>0.76900000000000002</v>
      </c>
      <c r="AI40" s="15">
        <v>0.76900000000000002</v>
      </c>
      <c r="AJ40" s="15">
        <v>0.76900000000000002</v>
      </c>
      <c r="AK40" s="15">
        <v>0.76900000000000002</v>
      </c>
      <c r="AL40" s="15">
        <v>0.76900000000000002</v>
      </c>
      <c r="AM40" s="15">
        <v>0.76900000000000002</v>
      </c>
      <c r="AN40" s="15">
        <v>0.76900000000000002</v>
      </c>
      <c r="AO40" s="15">
        <v>0.76900000000000002</v>
      </c>
      <c r="AP40" s="904"/>
      <c r="AQ40" s="629"/>
    </row>
    <row r="41" spans="1:44" ht="30" customHeight="1">
      <c r="A41" s="897"/>
      <c r="B41" s="699"/>
      <c r="C41" s="901"/>
      <c r="D41" s="695"/>
      <c r="E41" s="95" t="s">
        <v>58</v>
      </c>
      <c r="F41" s="101"/>
      <c r="G41" s="168"/>
      <c r="H41" s="168"/>
      <c r="I41" s="168"/>
      <c r="J41" s="101"/>
      <c r="K41" s="168"/>
      <c r="L41" s="168"/>
      <c r="M41" s="168"/>
      <c r="N41" s="168"/>
      <c r="O41" s="168"/>
      <c r="P41" s="168"/>
      <c r="Q41" s="168"/>
      <c r="R41" s="167"/>
      <c r="S41" s="168"/>
      <c r="T41" s="252"/>
      <c r="U41" s="252"/>
      <c r="V41" s="252"/>
      <c r="W41" s="252"/>
      <c r="X41" s="168"/>
      <c r="Y41" s="168"/>
      <c r="Z41" s="281"/>
      <c r="AA41" s="281"/>
      <c r="AB41" s="281"/>
      <c r="AC41" s="263"/>
      <c r="AD41" s="252"/>
      <c r="AE41" s="520"/>
      <c r="AF41" s="413"/>
      <c r="AG41" s="413"/>
      <c r="AH41" s="413"/>
      <c r="AI41" s="413"/>
      <c r="AJ41" s="413"/>
      <c r="AK41" s="413"/>
      <c r="AL41" s="413"/>
      <c r="AM41" s="413"/>
      <c r="AN41" s="413"/>
      <c r="AO41" s="413"/>
      <c r="AP41" s="905"/>
      <c r="AQ41" s="629"/>
    </row>
    <row r="42" spans="1:44" ht="30" customHeight="1">
      <c r="A42" s="902" t="s">
        <v>104</v>
      </c>
      <c r="B42" s="651" t="s">
        <v>85</v>
      </c>
      <c r="C42" s="661" t="s">
        <v>113</v>
      </c>
      <c r="D42" s="695"/>
      <c r="E42" s="94" t="s">
        <v>57</v>
      </c>
      <c r="F42" s="32">
        <v>0.755</v>
      </c>
      <c r="G42" s="32">
        <v>0.71</v>
      </c>
      <c r="H42" s="32">
        <v>0.77500000000000002</v>
      </c>
      <c r="I42" s="32">
        <v>0.74199999999999999</v>
      </c>
      <c r="J42" s="32">
        <v>0.66900000000000004</v>
      </c>
      <c r="K42" s="32">
        <v>0.7</v>
      </c>
      <c r="L42" s="32">
        <v>0.754</v>
      </c>
      <c r="M42" s="32">
        <v>0.72499999999999998</v>
      </c>
      <c r="N42" s="32">
        <v>0.71</v>
      </c>
      <c r="O42" s="32">
        <v>0.73399999999999999</v>
      </c>
      <c r="P42" s="32">
        <v>0.76800000000000002</v>
      </c>
      <c r="Q42" s="32">
        <v>0.754</v>
      </c>
      <c r="R42" s="32">
        <v>0.74099999999999999</v>
      </c>
      <c r="S42" s="32">
        <v>0.78300000000000003</v>
      </c>
      <c r="T42" s="32">
        <v>0.74199999999999999</v>
      </c>
      <c r="U42" s="32">
        <v>0.84699999999999998</v>
      </c>
      <c r="V42" s="32">
        <v>0.75</v>
      </c>
      <c r="W42" s="32">
        <v>0.77500000000000002</v>
      </c>
      <c r="X42" s="32">
        <v>0.872</v>
      </c>
      <c r="Y42" s="32">
        <v>0.75900000000000001</v>
      </c>
      <c r="Z42" s="32">
        <v>0.70599999999999996</v>
      </c>
      <c r="AA42" s="32">
        <v>0.72199999999999998</v>
      </c>
      <c r="AB42" s="32">
        <v>0.75</v>
      </c>
      <c r="AC42" s="32">
        <v>0.79400000000000004</v>
      </c>
      <c r="AD42" s="240">
        <v>0.80400000000000005</v>
      </c>
      <c r="AE42" s="240">
        <v>0.78600000000000003</v>
      </c>
      <c r="AF42" s="240"/>
      <c r="AG42" s="240"/>
      <c r="AH42" s="240"/>
      <c r="AI42" s="240"/>
      <c r="AJ42" s="240"/>
      <c r="AK42" s="240"/>
      <c r="AL42" s="240"/>
      <c r="AM42" s="240"/>
      <c r="AN42" s="240"/>
      <c r="AO42" s="240"/>
      <c r="AP42" s="703" t="s">
        <v>240</v>
      </c>
      <c r="AQ42" s="794"/>
    </row>
    <row r="43" spans="1:44" ht="1.5" customHeight="1">
      <c r="A43" s="896"/>
      <c r="B43" s="652"/>
      <c r="C43" s="662"/>
      <c r="D43" s="695"/>
      <c r="E43" s="94"/>
      <c r="F43" s="15">
        <v>0.874</v>
      </c>
      <c r="G43" s="15">
        <v>0.874</v>
      </c>
      <c r="H43" s="15">
        <v>0.874</v>
      </c>
      <c r="I43" s="15">
        <v>0.874</v>
      </c>
      <c r="J43" s="15">
        <v>0.874</v>
      </c>
      <c r="K43" s="15">
        <v>0.874</v>
      </c>
      <c r="L43" s="15">
        <v>0.874</v>
      </c>
      <c r="M43" s="15">
        <v>0.874</v>
      </c>
      <c r="N43" s="15">
        <v>0.874</v>
      </c>
      <c r="O43" s="15">
        <v>0.874</v>
      </c>
      <c r="P43" s="15">
        <v>0.874</v>
      </c>
      <c r="Q43" s="15">
        <v>0.874</v>
      </c>
      <c r="R43" s="15">
        <v>0.874</v>
      </c>
      <c r="S43" s="15">
        <v>0.874</v>
      </c>
      <c r="T43" s="15">
        <v>0.874</v>
      </c>
      <c r="U43" s="15">
        <v>0.874</v>
      </c>
      <c r="V43" s="15">
        <v>0.874</v>
      </c>
      <c r="W43" s="15">
        <v>0.874</v>
      </c>
      <c r="X43" s="15">
        <v>0.874</v>
      </c>
      <c r="Y43" s="15">
        <v>0.874</v>
      </c>
      <c r="Z43" s="15">
        <v>0.874</v>
      </c>
      <c r="AA43" s="15">
        <v>0.874</v>
      </c>
      <c r="AB43" s="15">
        <v>0.874</v>
      </c>
      <c r="AC43" s="15">
        <v>0.874</v>
      </c>
      <c r="AD43" s="15">
        <v>0.874</v>
      </c>
      <c r="AE43" s="15">
        <v>0.874</v>
      </c>
      <c r="AF43" s="15">
        <v>0.874</v>
      </c>
      <c r="AG43" s="15">
        <v>0.874</v>
      </c>
      <c r="AH43" s="15">
        <v>0.874</v>
      </c>
      <c r="AI43" s="15">
        <v>0.874</v>
      </c>
      <c r="AJ43" s="15">
        <v>0.874</v>
      </c>
      <c r="AK43" s="15">
        <v>0.874</v>
      </c>
      <c r="AL43" s="15">
        <v>0.874</v>
      </c>
      <c r="AM43" s="15">
        <v>0.874</v>
      </c>
      <c r="AN43" s="15">
        <v>0.874</v>
      </c>
      <c r="AO43" s="15">
        <v>0.874</v>
      </c>
      <c r="AP43" s="704"/>
      <c r="AQ43" s="795"/>
    </row>
    <row r="44" spans="1:44" ht="1.5" customHeight="1">
      <c r="A44" s="896"/>
      <c r="B44" s="652"/>
      <c r="C44" s="662"/>
      <c r="D44" s="695"/>
      <c r="E44" s="94"/>
      <c r="F44" s="15">
        <v>0.64900000000000002</v>
      </c>
      <c r="G44" s="15">
        <v>0.64900000000000002</v>
      </c>
      <c r="H44" s="15">
        <v>0.64900000000000002</v>
      </c>
      <c r="I44" s="15">
        <v>0.64900000000000002</v>
      </c>
      <c r="J44" s="15">
        <v>0.64900000000000002</v>
      </c>
      <c r="K44" s="15">
        <v>0.64900000000000002</v>
      </c>
      <c r="L44" s="15">
        <v>0.64900000000000002</v>
      </c>
      <c r="M44" s="15">
        <v>0.64900000000000002</v>
      </c>
      <c r="N44" s="15">
        <v>0.64900000000000002</v>
      </c>
      <c r="O44" s="15">
        <v>0.64900000000000002</v>
      </c>
      <c r="P44" s="15">
        <v>0.64900000000000002</v>
      </c>
      <c r="Q44" s="15">
        <v>0.64900000000000002</v>
      </c>
      <c r="R44" s="15">
        <v>0.64900000000000002</v>
      </c>
      <c r="S44" s="15">
        <v>0.64900000000000002</v>
      </c>
      <c r="T44" s="15">
        <v>0.64900000000000002</v>
      </c>
      <c r="U44" s="15">
        <v>0.64900000000000002</v>
      </c>
      <c r="V44" s="15">
        <v>0.64900000000000002</v>
      </c>
      <c r="W44" s="15">
        <v>0.64900000000000002</v>
      </c>
      <c r="X44" s="15">
        <v>0.64900000000000002</v>
      </c>
      <c r="Y44" s="15">
        <v>0.64900000000000002</v>
      </c>
      <c r="Z44" s="15">
        <v>0.64900000000000002</v>
      </c>
      <c r="AA44" s="15">
        <v>0.64900000000000002</v>
      </c>
      <c r="AB44" s="15">
        <v>0.64900000000000002</v>
      </c>
      <c r="AC44" s="15">
        <v>0.64900000000000002</v>
      </c>
      <c r="AD44" s="15">
        <v>0.64900000000000002</v>
      </c>
      <c r="AE44" s="15">
        <v>0.64900000000000002</v>
      </c>
      <c r="AF44" s="15">
        <v>0.64900000000000002</v>
      </c>
      <c r="AG44" s="15">
        <v>0.64900000000000002</v>
      </c>
      <c r="AH44" s="15">
        <v>0.64900000000000002</v>
      </c>
      <c r="AI44" s="15">
        <v>0.64900000000000002</v>
      </c>
      <c r="AJ44" s="15">
        <v>0.64900000000000002</v>
      </c>
      <c r="AK44" s="15">
        <v>0.64900000000000002</v>
      </c>
      <c r="AL44" s="15">
        <v>0.64900000000000002</v>
      </c>
      <c r="AM44" s="15">
        <v>0.64900000000000002</v>
      </c>
      <c r="AN44" s="15">
        <v>0.64900000000000002</v>
      </c>
      <c r="AO44" s="15">
        <v>0.64900000000000002</v>
      </c>
      <c r="AP44" s="704"/>
      <c r="AQ44" s="795"/>
    </row>
    <row r="45" spans="1:44" ht="30" customHeight="1" thickBot="1">
      <c r="A45" s="897"/>
      <c r="B45" s="793"/>
      <c r="C45" s="663"/>
      <c r="D45" s="898"/>
      <c r="E45" s="95" t="s">
        <v>58</v>
      </c>
      <c r="F45" s="101"/>
      <c r="G45" s="167"/>
      <c r="H45" s="101"/>
      <c r="I45" s="195"/>
      <c r="J45" s="195"/>
      <c r="K45" s="195"/>
      <c r="L45" s="101"/>
      <c r="M45" s="195"/>
      <c r="N45" s="195"/>
      <c r="O45" s="195"/>
      <c r="P45" s="101"/>
      <c r="Q45" s="101"/>
      <c r="R45" s="167"/>
      <c r="S45" s="252"/>
      <c r="T45" s="167"/>
      <c r="U45" s="252"/>
      <c r="V45" s="252"/>
      <c r="W45" s="252"/>
      <c r="X45" s="252"/>
      <c r="Y45" s="252"/>
      <c r="Z45" s="195"/>
      <c r="AA45" s="195"/>
      <c r="AB45" s="101"/>
      <c r="AC45" s="101"/>
      <c r="AD45" s="174"/>
      <c r="AE45" s="174"/>
      <c r="AF45" s="413"/>
      <c r="AG45" s="413"/>
      <c r="AH45" s="413"/>
      <c r="AI45" s="413"/>
      <c r="AJ45" s="413"/>
      <c r="AK45" s="413"/>
      <c r="AL45" s="413"/>
      <c r="AM45" s="413"/>
      <c r="AN45" s="413"/>
      <c r="AO45" s="413"/>
      <c r="AP45" s="708"/>
      <c r="AQ45" s="796"/>
    </row>
    <row r="46" spans="1:44" s="2" customFormat="1" ht="16.5" thickTop="1">
      <c r="A46" s="69"/>
      <c r="B46" s="11"/>
      <c r="C46" s="12"/>
      <c r="D46" s="1"/>
      <c r="E46" s="1"/>
      <c r="F46" s="13"/>
      <c r="G46" s="64"/>
      <c r="H46" s="50"/>
      <c r="I46" s="50"/>
      <c r="J46" s="50"/>
      <c r="K46" s="50"/>
      <c r="L46" s="50"/>
      <c r="M46" s="50"/>
      <c r="N46" s="50"/>
      <c r="O46" s="50"/>
      <c r="P46" s="50"/>
      <c r="Q46" s="50"/>
      <c r="R46" s="13"/>
      <c r="S46" s="64"/>
      <c r="T46" s="50"/>
      <c r="U46" s="50"/>
      <c r="V46" s="50"/>
      <c r="W46" s="50"/>
      <c r="X46" s="50"/>
      <c r="Y46" s="50"/>
      <c r="Z46" s="50"/>
      <c r="AA46" s="50"/>
      <c r="AB46" s="50"/>
      <c r="AC46" s="50"/>
      <c r="AD46" s="50"/>
      <c r="AE46" s="50"/>
      <c r="AF46" s="50"/>
      <c r="AG46" s="50"/>
      <c r="AH46" s="50"/>
      <c r="AI46" s="50"/>
      <c r="AJ46" s="50"/>
      <c r="AK46" s="50"/>
      <c r="AL46" s="50"/>
      <c r="AM46" s="50"/>
      <c r="AN46" s="50"/>
      <c r="AO46" s="50"/>
      <c r="AP46" s="10"/>
    </row>
    <row r="47" spans="1:44" s="2" customFormat="1" ht="42" customHeight="1">
      <c r="A47" s="906" t="s">
        <v>6</v>
      </c>
      <c r="B47" s="907"/>
      <c r="C47" s="907"/>
      <c r="D47" s="907"/>
      <c r="E47" s="907"/>
      <c r="F47" s="907"/>
      <c r="G47" s="907"/>
      <c r="H47" s="907"/>
      <c r="I47" s="908"/>
      <c r="J47" s="908"/>
      <c r="K47" s="908"/>
      <c r="L47" s="908"/>
      <c r="M47" s="908"/>
      <c r="N47" s="908"/>
      <c r="O47" s="908"/>
      <c r="P47" s="908"/>
      <c r="Q47" s="908"/>
      <c r="R47" s="909"/>
      <c r="S47" s="50"/>
      <c r="T47" s="50"/>
      <c r="U47" s="50"/>
      <c r="V47" s="625"/>
      <c r="W47" s="625"/>
      <c r="X47" s="625"/>
      <c r="Y47" s="625"/>
      <c r="Z47" s="625"/>
      <c r="AA47" s="625"/>
      <c r="AB47" s="50"/>
      <c r="AC47" s="50"/>
      <c r="AD47" s="50"/>
      <c r="AE47" s="50"/>
      <c r="AF47" s="50"/>
      <c r="AG47" s="50"/>
      <c r="AH47" s="50"/>
      <c r="AI47" s="50"/>
      <c r="AJ47" s="50"/>
      <c r="AK47" s="50"/>
      <c r="AL47" s="50"/>
      <c r="AM47" s="50"/>
      <c r="AN47" s="50"/>
      <c r="AO47" s="50"/>
      <c r="AP47" s="160"/>
    </row>
    <row r="48" spans="1:44" ht="42" customHeight="1">
      <c r="A48" s="893" t="s">
        <v>7</v>
      </c>
      <c r="B48" s="883"/>
      <c r="C48" s="883"/>
      <c r="D48" s="883"/>
      <c r="E48" s="883"/>
      <c r="F48" s="883"/>
      <c r="G48" s="910"/>
      <c r="H48" s="5"/>
      <c r="J48" s="891"/>
      <c r="K48" s="892"/>
      <c r="L48" s="892"/>
      <c r="M48" s="892"/>
      <c r="N48" s="892"/>
      <c r="O48" s="67"/>
      <c r="R48" s="101"/>
      <c r="S48" s="39"/>
      <c r="V48" s="786"/>
      <c r="W48" s="786"/>
      <c r="X48" s="786"/>
      <c r="Y48" s="786"/>
      <c r="Z48" s="786"/>
      <c r="AA48" s="8"/>
      <c r="AD48" s="492"/>
      <c r="AP48" s="160"/>
    </row>
    <row r="49" spans="1:44" ht="42" customHeight="1">
      <c r="A49" s="893" t="s">
        <v>8</v>
      </c>
      <c r="B49" s="883"/>
      <c r="C49" s="883"/>
      <c r="D49" s="883"/>
      <c r="E49" s="883"/>
      <c r="F49" s="883"/>
      <c r="G49" s="910"/>
      <c r="H49" s="66"/>
      <c r="J49" s="891"/>
      <c r="K49" s="892"/>
      <c r="L49" s="892"/>
      <c r="M49" s="892"/>
      <c r="N49" s="892"/>
      <c r="O49" s="67"/>
      <c r="R49" s="66"/>
      <c r="S49" s="39"/>
      <c r="V49" s="786"/>
      <c r="W49" s="786"/>
      <c r="X49" s="786"/>
      <c r="Y49" s="786"/>
      <c r="Z49" s="786"/>
      <c r="AA49" s="8"/>
      <c r="AD49" s="493"/>
      <c r="AP49" s="160"/>
    </row>
    <row r="50" spans="1:44" ht="42" customHeight="1">
      <c r="A50" s="893" t="s">
        <v>109</v>
      </c>
      <c r="B50" s="894"/>
      <c r="C50" s="894"/>
      <c r="D50" s="894"/>
      <c r="E50" s="894"/>
      <c r="F50" s="894"/>
      <c r="G50" s="895"/>
      <c r="H50" s="6"/>
      <c r="J50" s="177"/>
      <c r="K50" s="178"/>
      <c r="L50" s="178"/>
      <c r="M50" s="178"/>
      <c r="N50" s="178"/>
      <c r="O50" s="67"/>
      <c r="R50" s="6"/>
      <c r="S50" s="39"/>
      <c r="V50" s="179"/>
      <c r="W50" s="179"/>
      <c r="X50" s="179"/>
      <c r="Y50" s="179"/>
      <c r="Z50" s="179"/>
      <c r="AA50" s="8"/>
      <c r="AD50" s="494"/>
      <c r="AP50" s="160"/>
    </row>
    <row r="51" spans="1:44" ht="42" customHeight="1">
      <c r="A51" s="893" t="s">
        <v>110</v>
      </c>
      <c r="B51" s="894"/>
      <c r="C51" s="894"/>
      <c r="D51" s="894"/>
      <c r="E51" s="894"/>
      <c r="F51" s="894"/>
      <c r="G51" s="895"/>
      <c r="H51" s="7"/>
      <c r="I51" s="70"/>
      <c r="J51" s="911"/>
      <c r="K51" s="912"/>
      <c r="L51" s="912"/>
      <c r="M51" s="912"/>
      <c r="N51" s="912"/>
      <c r="O51" s="68"/>
      <c r="P51" s="70"/>
      <c r="Q51" s="70"/>
      <c r="R51" s="172"/>
      <c r="S51" s="39"/>
      <c r="V51" s="786"/>
      <c r="W51" s="786"/>
      <c r="X51" s="786"/>
      <c r="Y51" s="786"/>
      <c r="Z51" s="786"/>
      <c r="AA51" s="8"/>
      <c r="AD51" s="495"/>
      <c r="AP51" s="160"/>
    </row>
    <row r="52" spans="1:44" ht="18" customHeight="1">
      <c r="A52" s="463"/>
      <c r="B52" s="466"/>
      <c r="C52" s="466"/>
      <c r="D52" s="466"/>
      <c r="E52" s="466"/>
      <c r="F52" s="466"/>
      <c r="G52" s="466"/>
      <c r="H52" s="489"/>
      <c r="I52" s="70"/>
      <c r="J52" s="464"/>
      <c r="K52" s="464"/>
      <c r="L52" s="464"/>
      <c r="M52" s="464"/>
      <c r="N52" s="464"/>
      <c r="O52" s="490"/>
      <c r="P52" s="70"/>
      <c r="Q52" s="70"/>
      <c r="R52" s="491"/>
      <c r="S52" s="39"/>
      <c r="V52" s="465"/>
      <c r="W52" s="465"/>
      <c r="X52" s="465"/>
      <c r="Y52" s="465"/>
      <c r="Z52" s="465"/>
      <c r="AA52" s="8"/>
      <c r="AP52" s="160"/>
    </row>
    <row r="53" spans="1:44" s="29" customFormat="1" ht="57" customHeight="1">
      <c r="A53" s="664" t="s">
        <v>71</v>
      </c>
      <c r="B53" s="883"/>
      <c r="C53" s="883"/>
      <c r="D53" s="883"/>
      <c r="E53" s="883"/>
      <c r="F53" s="883"/>
      <c r="G53" s="883"/>
      <c r="H53" s="883"/>
      <c r="I53" s="883"/>
      <c r="J53" s="883"/>
      <c r="K53" s="883"/>
      <c r="L53" s="883"/>
      <c r="M53" s="883"/>
      <c r="N53" s="883"/>
      <c r="O53" s="883"/>
      <c r="P53" s="883"/>
      <c r="Q53" s="883"/>
      <c r="R53" s="180"/>
      <c r="S53" s="180"/>
      <c r="T53" s="180"/>
      <c r="U53" s="180"/>
      <c r="V53" s="180"/>
      <c r="W53" s="180"/>
      <c r="X53" s="180"/>
      <c r="Y53" s="180"/>
      <c r="Z53" s="180"/>
      <c r="AA53" s="180"/>
      <c r="AB53" s="180"/>
      <c r="AC53" s="180"/>
      <c r="AD53" s="180"/>
      <c r="AE53" s="180"/>
      <c r="AF53" s="180"/>
      <c r="AG53" s="180"/>
      <c r="AH53" s="180"/>
      <c r="AI53" s="180"/>
      <c r="AJ53" s="180"/>
      <c r="AK53" s="180"/>
      <c r="AL53" s="180"/>
      <c r="AM53" s="180"/>
      <c r="AN53" s="180"/>
      <c r="AO53" s="180"/>
      <c r="AP53" s="181"/>
      <c r="AQ53" s="182"/>
    </row>
    <row r="54" spans="1:44" s="29" customFormat="1" ht="57.75" customHeight="1">
      <c r="A54" s="867">
        <v>5.3</v>
      </c>
      <c r="B54" s="868" t="s">
        <v>153</v>
      </c>
      <c r="C54" s="871" t="s">
        <v>154</v>
      </c>
      <c r="D54" s="874" t="s">
        <v>11</v>
      </c>
      <c r="E54" s="418" t="s">
        <v>57</v>
      </c>
      <c r="F54" s="418"/>
      <c r="G54" s="418"/>
      <c r="H54" s="418"/>
      <c r="I54" s="418"/>
      <c r="J54" s="418"/>
      <c r="K54" s="418"/>
      <c r="L54" s="418"/>
      <c r="M54" s="418"/>
      <c r="N54" s="418"/>
      <c r="O54" s="418"/>
      <c r="P54" s="418"/>
      <c r="Q54" s="418"/>
      <c r="R54" s="509">
        <v>0.68400000000000005</v>
      </c>
      <c r="S54" s="509">
        <v>0.76</v>
      </c>
      <c r="T54" s="509">
        <v>0.65600000000000003</v>
      </c>
      <c r="U54" s="509">
        <v>0.64400000000000002</v>
      </c>
      <c r="V54" s="509">
        <v>0.72599999999999998</v>
      </c>
      <c r="W54" s="509">
        <v>0.78700000000000003</v>
      </c>
      <c r="X54" s="509">
        <v>0.71</v>
      </c>
      <c r="Y54" s="509">
        <v>0.749</v>
      </c>
      <c r="Z54" s="509">
        <v>0.6</v>
      </c>
      <c r="AA54" s="509">
        <v>0.71299999999999997</v>
      </c>
      <c r="AB54" s="509">
        <v>0.63900000000000001</v>
      </c>
      <c r="AC54" s="509">
        <v>0.70699999999999996</v>
      </c>
      <c r="AD54" s="417">
        <v>0.73</v>
      </c>
      <c r="AE54" s="417">
        <v>0.77300000000000002</v>
      </c>
      <c r="AF54" s="417"/>
      <c r="AG54" s="417"/>
      <c r="AH54" s="417"/>
      <c r="AI54" s="417"/>
      <c r="AJ54" s="417"/>
      <c r="AK54" s="417"/>
      <c r="AL54" s="417"/>
      <c r="AM54" s="417"/>
      <c r="AN54" s="417"/>
      <c r="AO54" s="417"/>
      <c r="AP54" s="700" t="s">
        <v>258</v>
      </c>
      <c r="AQ54" s="875"/>
    </row>
    <row r="55" spans="1:44" s="29" customFormat="1" ht="0.75" customHeight="1">
      <c r="A55" s="867"/>
      <c r="B55" s="869"/>
      <c r="C55" s="872"/>
      <c r="D55" s="874"/>
      <c r="E55" s="416" t="s">
        <v>69</v>
      </c>
      <c r="F55" s="416">
        <v>0.84699999999999998</v>
      </c>
      <c r="G55" s="416">
        <v>0.84699999999999998</v>
      </c>
      <c r="H55" s="416">
        <v>0.84699999999999998</v>
      </c>
      <c r="I55" s="416">
        <v>0.84699999999999998</v>
      </c>
      <c r="J55" s="416">
        <v>0.84699999999999998</v>
      </c>
      <c r="K55" s="416">
        <v>0.84699999999999998</v>
      </c>
      <c r="L55" s="416">
        <v>0.84699999999999998</v>
      </c>
      <c r="M55" s="416">
        <v>0.84699999999999998</v>
      </c>
      <c r="N55" s="416">
        <v>0.84699999999999998</v>
      </c>
      <c r="O55" s="416">
        <v>0.84699999999999998</v>
      </c>
      <c r="P55" s="416">
        <v>0.84699999999999998</v>
      </c>
      <c r="Q55" s="416">
        <v>0.84699999999999998</v>
      </c>
      <c r="R55" s="416">
        <v>0.84699999999999998</v>
      </c>
      <c r="S55" s="416">
        <v>0.84699999999999998</v>
      </c>
      <c r="T55" s="416">
        <v>0.84699999999999998</v>
      </c>
      <c r="U55" s="416">
        <v>0.84699999999999998</v>
      </c>
      <c r="V55" s="416">
        <v>0.84699999999999998</v>
      </c>
      <c r="W55" s="416">
        <v>0.84699999999999998</v>
      </c>
      <c r="X55" s="416">
        <v>0.84699999999999998</v>
      </c>
      <c r="Y55" s="416">
        <v>0.84699999999999998</v>
      </c>
      <c r="Z55" s="416">
        <v>0.84699999999999998</v>
      </c>
      <c r="AA55" s="416">
        <v>0.84699999999999998</v>
      </c>
      <c r="AB55" s="416">
        <v>0.84699999999999998</v>
      </c>
      <c r="AC55" s="416">
        <v>0.84699999999999998</v>
      </c>
      <c r="AD55" s="416">
        <v>0.84699999999999998</v>
      </c>
      <c r="AE55" s="416">
        <v>0.84699999999999998</v>
      </c>
      <c r="AF55" s="416">
        <v>0.84699999999999998</v>
      </c>
      <c r="AG55" s="416">
        <v>0.84699999999999998</v>
      </c>
      <c r="AH55" s="416">
        <v>0.84699999999999998</v>
      </c>
      <c r="AI55" s="416">
        <v>0.84699999999999998</v>
      </c>
      <c r="AJ55" s="416">
        <v>0.84699999999999998</v>
      </c>
      <c r="AK55" s="416">
        <v>0.84699999999999998</v>
      </c>
      <c r="AL55" s="416">
        <v>0.84699999999999998</v>
      </c>
      <c r="AM55" s="416">
        <v>0.84699999999999998</v>
      </c>
      <c r="AN55" s="416">
        <v>0.84699999999999998</v>
      </c>
      <c r="AO55" s="416">
        <v>0.84699999999999998</v>
      </c>
      <c r="AP55" s="701"/>
      <c r="AQ55" s="876"/>
    </row>
    <row r="56" spans="1:44" s="29" customFormat="1" ht="0.75" customHeight="1">
      <c r="A56" s="867"/>
      <c r="B56" s="869"/>
      <c r="C56" s="872"/>
      <c r="D56" s="874"/>
      <c r="E56" s="416" t="s">
        <v>68</v>
      </c>
      <c r="F56" s="416">
        <v>0.73</v>
      </c>
      <c r="G56" s="416">
        <v>0.73</v>
      </c>
      <c r="H56" s="416">
        <v>0.73</v>
      </c>
      <c r="I56" s="416">
        <v>0.73</v>
      </c>
      <c r="J56" s="416">
        <v>0.73</v>
      </c>
      <c r="K56" s="416">
        <v>0.73</v>
      </c>
      <c r="L56" s="416">
        <v>0.73</v>
      </c>
      <c r="M56" s="416">
        <v>0.73</v>
      </c>
      <c r="N56" s="416">
        <v>0.73</v>
      </c>
      <c r="O56" s="416">
        <v>0.73</v>
      </c>
      <c r="P56" s="416">
        <v>0.73</v>
      </c>
      <c r="Q56" s="416">
        <v>0.73</v>
      </c>
      <c r="R56" s="416">
        <v>0.73</v>
      </c>
      <c r="S56" s="416">
        <v>0.73</v>
      </c>
      <c r="T56" s="416">
        <v>0.73</v>
      </c>
      <c r="U56" s="416">
        <v>0.73</v>
      </c>
      <c r="V56" s="416">
        <v>0.73</v>
      </c>
      <c r="W56" s="416">
        <v>0.73</v>
      </c>
      <c r="X56" s="416">
        <v>0.73</v>
      </c>
      <c r="Y56" s="416">
        <v>0.73</v>
      </c>
      <c r="Z56" s="416">
        <v>0.73</v>
      </c>
      <c r="AA56" s="416">
        <v>0.73</v>
      </c>
      <c r="AB56" s="416">
        <v>0.73</v>
      </c>
      <c r="AC56" s="416">
        <v>0.73</v>
      </c>
      <c r="AD56" s="416">
        <v>0.73</v>
      </c>
      <c r="AE56" s="416">
        <v>0.73</v>
      </c>
      <c r="AF56" s="416">
        <v>0.73</v>
      </c>
      <c r="AG56" s="416">
        <v>0.73</v>
      </c>
      <c r="AH56" s="416">
        <v>0.73</v>
      </c>
      <c r="AI56" s="416">
        <v>0.73</v>
      </c>
      <c r="AJ56" s="416">
        <v>0.73</v>
      </c>
      <c r="AK56" s="416">
        <v>0.73</v>
      </c>
      <c r="AL56" s="416">
        <v>0.73</v>
      </c>
      <c r="AM56" s="416">
        <v>0.73</v>
      </c>
      <c r="AN56" s="416">
        <v>0.73</v>
      </c>
      <c r="AO56" s="416">
        <v>0.73</v>
      </c>
      <c r="AP56" s="701"/>
      <c r="AQ56" s="876"/>
    </row>
    <row r="57" spans="1:44" s="29" customFormat="1" ht="0.75" customHeight="1">
      <c r="A57" s="867"/>
      <c r="B57" s="869"/>
      <c r="C57" s="872"/>
      <c r="D57" s="874"/>
      <c r="E57" s="417" t="s">
        <v>206</v>
      </c>
      <c r="F57" s="417">
        <v>0.63400000000000001</v>
      </c>
      <c r="G57" s="417">
        <v>0.63400000000000001</v>
      </c>
      <c r="H57" s="417">
        <v>0.63400000000000001</v>
      </c>
      <c r="I57" s="417">
        <v>0.63400000000000001</v>
      </c>
      <c r="J57" s="417">
        <v>0.63400000000000001</v>
      </c>
      <c r="K57" s="417">
        <v>0.63400000000000001</v>
      </c>
      <c r="L57" s="417">
        <v>0.63400000000000001</v>
      </c>
      <c r="M57" s="417">
        <v>0.63400000000000001</v>
      </c>
      <c r="N57" s="417">
        <v>0.63400000000000001</v>
      </c>
      <c r="O57" s="417">
        <v>0.63400000000000001</v>
      </c>
      <c r="P57" s="417">
        <v>0.63400000000000001</v>
      </c>
      <c r="Q57" s="417">
        <v>0.63400000000000001</v>
      </c>
      <c r="R57" s="417">
        <v>0.63400000000000001</v>
      </c>
      <c r="S57" s="417">
        <v>0.63400000000000001</v>
      </c>
      <c r="T57" s="417">
        <v>0.63400000000000001</v>
      </c>
      <c r="U57" s="417">
        <v>0.63400000000000001</v>
      </c>
      <c r="V57" s="417">
        <v>0.63400000000000001</v>
      </c>
      <c r="W57" s="417">
        <v>0.63400000000000001</v>
      </c>
      <c r="X57" s="417">
        <v>0.63400000000000001</v>
      </c>
      <c r="Y57" s="417">
        <v>0.63400000000000001</v>
      </c>
      <c r="Z57" s="417">
        <v>0.63400000000000001</v>
      </c>
      <c r="AA57" s="417">
        <v>0.63400000000000001</v>
      </c>
      <c r="AB57" s="417">
        <v>0.63400000000000001</v>
      </c>
      <c r="AC57" s="417">
        <v>0.63400000000000001</v>
      </c>
      <c r="AD57" s="417">
        <v>0.63400000000000001</v>
      </c>
      <c r="AE57" s="417">
        <v>0.63400000000000001</v>
      </c>
      <c r="AF57" s="417">
        <v>0.63400000000000001</v>
      </c>
      <c r="AG57" s="417">
        <v>0.63400000000000001</v>
      </c>
      <c r="AH57" s="417">
        <v>0.63400000000000001</v>
      </c>
      <c r="AI57" s="417">
        <v>0.63400000000000001</v>
      </c>
      <c r="AJ57" s="417">
        <v>0.63400000000000001</v>
      </c>
      <c r="AK57" s="417">
        <v>0.63400000000000001</v>
      </c>
      <c r="AL57" s="417">
        <v>0.63400000000000001</v>
      </c>
      <c r="AM57" s="417">
        <v>0.63400000000000001</v>
      </c>
      <c r="AN57" s="417">
        <v>0.63400000000000001</v>
      </c>
      <c r="AO57" s="417">
        <v>0.63400000000000001</v>
      </c>
      <c r="AP57" s="701"/>
      <c r="AQ57" s="876"/>
    </row>
    <row r="58" spans="1:44" s="29" customFormat="1" ht="57.75" customHeight="1">
      <c r="A58" s="867"/>
      <c r="B58" s="870"/>
      <c r="C58" s="873"/>
      <c r="D58" s="874"/>
      <c r="E58" s="418"/>
      <c r="F58" s="418"/>
      <c r="G58" s="418"/>
      <c r="H58" s="418"/>
      <c r="I58" s="418"/>
      <c r="J58" s="418"/>
      <c r="K58" s="418"/>
      <c r="L58" s="418"/>
      <c r="M58" s="418"/>
      <c r="N58" s="418"/>
      <c r="O58" s="418"/>
      <c r="P58" s="418"/>
      <c r="Q58" s="418"/>
      <c r="R58" s="415"/>
      <c r="S58" s="510"/>
      <c r="T58" s="512"/>
      <c r="U58" s="512"/>
      <c r="V58" s="512"/>
      <c r="W58" s="510"/>
      <c r="X58" s="512"/>
      <c r="Y58" s="510"/>
      <c r="Z58" s="511"/>
      <c r="AA58" s="512"/>
      <c r="AB58" s="512"/>
      <c r="AC58" s="512"/>
      <c r="AD58" s="510"/>
      <c r="AE58" s="510"/>
      <c r="AF58" s="415"/>
      <c r="AG58" s="415"/>
      <c r="AH58" s="415"/>
      <c r="AI58" s="415"/>
      <c r="AJ58" s="415"/>
      <c r="AK58" s="415"/>
      <c r="AL58" s="415"/>
      <c r="AM58" s="415"/>
      <c r="AN58" s="415"/>
      <c r="AO58" s="415"/>
      <c r="AP58" s="702"/>
      <c r="AQ58" s="877"/>
    </row>
    <row r="59" spans="1:44" ht="53.25" customHeight="1">
      <c r="A59" s="878" t="s">
        <v>105</v>
      </c>
      <c r="B59" s="648" t="s">
        <v>207</v>
      </c>
      <c r="C59" s="871" t="s">
        <v>92</v>
      </c>
      <c r="D59" s="874"/>
      <c r="E59" s="150" t="s">
        <v>57</v>
      </c>
      <c r="F59" s="31">
        <v>0.54800000000000004</v>
      </c>
      <c r="G59" s="31">
        <v>0.65700000000000003</v>
      </c>
      <c r="H59" s="31">
        <v>0.57299999999999995</v>
      </c>
      <c r="I59" s="32">
        <v>0.6</v>
      </c>
      <c r="J59" s="32">
        <v>0.60599999999999998</v>
      </c>
      <c r="K59" s="31">
        <v>0.496</v>
      </c>
      <c r="L59" s="32">
        <v>0.57699999999999996</v>
      </c>
      <c r="M59" s="32">
        <v>0.55400000000000005</v>
      </c>
      <c r="N59" s="31">
        <v>0.504</v>
      </c>
      <c r="O59" s="32">
        <v>0.55400000000000005</v>
      </c>
      <c r="P59" s="32">
        <v>0.54200000000000004</v>
      </c>
      <c r="Q59" s="31">
        <v>0.5</v>
      </c>
      <c r="R59" s="31">
        <v>0.52300000000000002</v>
      </c>
      <c r="S59" s="15">
        <v>0.63900000000000001</v>
      </c>
      <c r="T59" s="15">
        <v>0.496</v>
      </c>
      <c r="U59" s="17">
        <v>0.56000000000000005</v>
      </c>
      <c r="V59" s="17">
        <v>0.59599999999999997</v>
      </c>
      <c r="W59" s="15">
        <v>0.63700000000000001</v>
      </c>
      <c r="X59" s="17">
        <v>0.58399999999999996</v>
      </c>
      <c r="Y59" s="17">
        <v>0.71399999999999997</v>
      </c>
      <c r="Z59" s="15">
        <v>0.45900000000000002</v>
      </c>
      <c r="AA59" s="17">
        <v>0.59099999999999997</v>
      </c>
      <c r="AB59" s="17">
        <v>0.49</v>
      </c>
      <c r="AC59" s="112">
        <v>0.51900000000000002</v>
      </c>
      <c r="AD59" s="409">
        <v>0.58399999999999996</v>
      </c>
      <c r="AE59" s="409">
        <v>0.71499999999999997</v>
      </c>
      <c r="AF59" s="409"/>
      <c r="AG59" s="409"/>
      <c r="AH59" s="409"/>
      <c r="AI59" s="409"/>
      <c r="AJ59" s="409"/>
      <c r="AK59" s="409"/>
      <c r="AL59" s="409"/>
      <c r="AM59" s="409"/>
      <c r="AN59" s="409"/>
      <c r="AO59" s="409"/>
      <c r="AP59" s="700" t="s">
        <v>259</v>
      </c>
      <c r="AQ59" s="629"/>
      <c r="AR59" s="130"/>
    </row>
    <row r="60" spans="1:44" ht="0.75" customHeight="1">
      <c r="A60" s="879"/>
      <c r="B60" s="649"/>
      <c r="C60" s="872"/>
      <c r="D60" s="874"/>
      <c r="E60" s="150"/>
      <c r="F60" s="31">
        <v>0.9</v>
      </c>
      <c r="G60" s="31">
        <v>0.9</v>
      </c>
      <c r="H60" s="31">
        <v>0.9</v>
      </c>
      <c r="I60" s="31">
        <v>0.9</v>
      </c>
      <c r="J60" s="31">
        <v>0.9</v>
      </c>
      <c r="K60" s="31">
        <v>0.9</v>
      </c>
      <c r="L60" s="31">
        <v>0.9</v>
      </c>
      <c r="M60" s="31">
        <v>0.9</v>
      </c>
      <c r="N60" s="31">
        <v>0.9</v>
      </c>
      <c r="O60" s="31">
        <v>0.9</v>
      </c>
      <c r="P60" s="31">
        <v>0.9</v>
      </c>
      <c r="Q60" s="31">
        <v>0.9</v>
      </c>
      <c r="R60" s="31">
        <v>0.9</v>
      </c>
      <c r="S60" s="15">
        <v>0.9</v>
      </c>
      <c r="T60" s="15">
        <v>0.9</v>
      </c>
      <c r="U60" s="15">
        <v>0.9</v>
      </c>
      <c r="V60" s="15">
        <v>0.9</v>
      </c>
      <c r="W60" s="15">
        <v>0.9</v>
      </c>
      <c r="X60" s="15">
        <v>0.9</v>
      </c>
      <c r="Y60" s="15">
        <v>0.9</v>
      </c>
      <c r="Z60" s="15">
        <v>0.9</v>
      </c>
      <c r="AA60" s="15">
        <v>0.9</v>
      </c>
      <c r="AB60" s="15">
        <v>0.9</v>
      </c>
      <c r="AC60" s="15">
        <v>0.9</v>
      </c>
      <c r="AD60" s="15">
        <v>0.9</v>
      </c>
      <c r="AE60" s="15">
        <v>0.9</v>
      </c>
      <c r="AF60" s="15">
        <v>0.9</v>
      </c>
      <c r="AG60" s="15">
        <v>0.9</v>
      </c>
      <c r="AH60" s="15">
        <v>0.9</v>
      </c>
      <c r="AI60" s="15">
        <v>0.9</v>
      </c>
      <c r="AJ60" s="15">
        <v>0.9</v>
      </c>
      <c r="AK60" s="15">
        <v>0.9</v>
      </c>
      <c r="AL60" s="15">
        <v>0.9</v>
      </c>
      <c r="AM60" s="15">
        <v>0.9</v>
      </c>
      <c r="AN60" s="15">
        <v>0.9</v>
      </c>
      <c r="AO60" s="15">
        <v>0.9</v>
      </c>
      <c r="AP60" s="701"/>
      <c r="AQ60" s="629"/>
    </row>
    <row r="61" spans="1:44" ht="0.75" customHeight="1">
      <c r="A61" s="879"/>
      <c r="B61" s="649"/>
      <c r="C61" s="872"/>
      <c r="D61" s="874"/>
      <c r="E61" s="15" t="s">
        <v>227</v>
      </c>
      <c r="F61" s="15">
        <v>0.7</v>
      </c>
      <c r="G61" s="15">
        <v>0.7</v>
      </c>
      <c r="H61" s="15">
        <v>0.7</v>
      </c>
      <c r="I61" s="15">
        <v>0.7</v>
      </c>
      <c r="J61" s="15">
        <v>0.7</v>
      </c>
      <c r="K61" s="15">
        <v>0.7</v>
      </c>
      <c r="L61" s="15">
        <v>0.7</v>
      </c>
      <c r="M61" s="15">
        <v>0.7</v>
      </c>
      <c r="N61" s="15">
        <v>0.7</v>
      </c>
      <c r="O61" s="15">
        <v>0.7</v>
      </c>
      <c r="P61" s="15">
        <v>0.7</v>
      </c>
      <c r="Q61" s="15">
        <v>0.7</v>
      </c>
      <c r="R61" s="15">
        <v>0.7</v>
      </c>
      <c r="S61" s="15">
        <v>0.7</v>
      </c>
      <c r="T61" s="15">
        <v>0.7</v>
      </c>
      <c r="U61" s="15">
        <v>0.7</v>
      </c>
      <c r="V61" s="15">
        <v>0.7</v>
      </c>
      <c r="W61" s="15">
        <v>0.7</v>
      </c>
      <c r="X61" s="15">
        <v>0.7</v>
      </c>
      <c r="Y61" s="15">
        <v>0.7</v>
      </c>
      <c r="Z61" s="15">
        <v>0.7</v>
      </c>
      <c r="AA61" s="15">
        <v>0.7</v>
      </c>
      <c r="AB61" s="15">
        <v>0.7</v>
      </c>
      <c r="AC61" s="15">
        <v>0.7</v>
      </c>
      <c r="AD61" s="15">
        <v>0.7</v>
      </c>
      <c r="AE61" s="15">
        <v>0.7</v>
      </c>
      <c r="AF61" s="15">
        <v>0.7</v>
      </c>
      <c r="AG61" s="15">
        <v>0.7</v>
      </c>
      <c r="AH61" s="15">
        <v>0.7</v>
      </c>
      <c r="AI61" s="15">
        <v>0.7</v>
      </c>
      <c r="AJ61" s="15">
        <v>0.7</v>
      </c>
      <c r="AK61" s="15">
        <v>0.7</v>
      </c>
      <c r="AL61" s="15">
        <v>0.7</v>
      </c>
      <c r="AM61" s="15">
        <v>0.7</v>
      </c>
      <c r="AN61" s="15">
        <v>0.7</v>
      </c>
      <c r="AO61" s="15">
        <v>0.7</v>
      </c>
      <c r="AP61" s="701"/>
      <c r="AQ61" s="629"/>
    </row>
    <row r="62" spans="1:44" ht="0.75" customHeight="1">
      <c r="A62" s="879"/>
      <c r="B62" s="649"/>
      <c r="C62" s="872"/>
      <c r="D62" s="874"/>
      <c r="E62" s="150"/>
      <c r="F62" s="31">
        <v>0.6</v>
      </c>
      <c r="G62" s="31">
        <v>0.6</v>
      </c>
      <c r="H62" s="31">
        <v>0.6</v>
      </c>
      <c r="I62" s="31">
        <v>0.6</v>
      </c>
      <c r="J62" s="31">
        <v>0.6</v>
      </c>
      <c r="K62" s="31">
        <v>0.6</v>
      </c>
      <c r="L62" s="31">
        <v>0.6</v>
      </c>
      <c r="M62" s="31">
        <v>0.6</v>
      </c>
      <c r="N62" s="31">
        <v>0.6</v>
      </c>
      <c r="O62" s="31">
        <v>0.6</v>
      </c>
      <c r="P62" s="31">
        <v>0.6</v>
      </c>
      <c r="Q62" s="31">
        <v>0.6</v>
      </c>
      <c r="R62" s="31">
        <v>0.6</v>
      </c>
      <c r="S62" s="15">
        <v>0.6</v>
      </c>
      <c r="T62" s="15">
        <v>0.6</v>
      </c>
      <c r="U62" s="15">
        <v>0.6</v>
      </c>
      <c r="V62" s="15">
        <v>0.6</v>
      </c>
      <c r="W62" s="15">
        <v>0.6</v>
      </c>
      <c r="X62" s="15">
        <v>0.6</v>
      </c>
      <c r="Y62" s="15">
        <v>0.6</v>
      </c>
      <c r="Z62" s="15">
        <v>0.6</v>
      </c>
      <c r="AA62" s="15">
        <v>0.6</v>
      </c>
      <c r="AB62" s="15">
        <v>0.6</v>
      </c>
      <c r="AC62" s="15">
        <v>0.6</v>
      </c>
      <c r="AD62" s="15">
        <v>0.6</v>
      </c>
      <c r="AE62" s="15">
        <v>0.6</v>
      </c>
      <c r="AF62" s="15">
        <v>0.6</v>
      </c>
      <c r="AG62" s="15">
        <v>0.6</v>
      </c>
      <c r="AH62" s="15">
        <v>0.6</v>
      </c>
      <c r="AI62" s="15">
        <v>0.6</v>
      </c>
      <c r="AJ62" s="15">
        <v>0.6</v>
      </c>
      <c r="AK62" s="15">
        <v>0.6</v>
      </c>
      <c r="AL62" s="15">
        <v>0.6</v>
      </c>
      <c r="AM62" s="15">
        <v>0.6</v>
      </c>
      <c r="AN62" s="15">
        <v>0.6</v>
      </c>
      <c r="AO62" s="15">
        <v>0.6</v>
      </c>
      <c r="AP62" s="701"/>
      <c r="AQ62" s="629"/>
    </row>
    <row r="63" spans="1:44" ht="53.25" customHeight="1">
      <c r="A63" s="880"/>
      <c r="B63" s="650"/>
      <c r="C63" s="873"/>
      <c r="D63" s="874"/>
      <c r="E63" s="151" t="s">
        <v>58</v>
      </c>
      <c r="F63" s="172"/>
      <c r="G63" s="419"/>
      <c r="H63" s="172"/>
      <c r="I63" s="195"/>
      <c r="J63" s="195"/>
      <c r="K63" s="172"/>
      <c r="L63" s="172"/>
      <c r="M63" s="172"/>
      <c r="N63" s="172"/>
      <c r="O63" s="172"/>
      <c r="P63" s="172"/>
      <c r="Q63" s="172"/>
      <c r="R63" s="172"/>
      <c r="S63" s="167"/>
      <c r="T63" s="172"/>
      <c r="U63" s="172"/>
      <c r="V63" s="172"/>
      <c r="W63" s="167"/>
      <c r="X63" s="172"/>
      <c r="Y63" s="101"/>
      <c r="Z63" s="172"/>
      <c r="AA63" s="172"/>
      <c r="AB63" s="172"/>
      <c r="AC63" s="275"/>
      <c r="AD63" s="495"/>
      <c r="AE63" s="521"/>
      <c r="AF63" s="412"/>
      <c r="AG63" s="412"/>
      <c r="AH63" s="412"/>
      <c r="AI63" s="412"/>
      <c r="AJ63" s="412"/>
      <c r="AK63" s="412"/>
      <c r="AL63" s="412"/>
      <c r="AM63" s="412"/>
      <c r="AN63" s="412"/>
      <c r="AO63" s="412"/>
      <c r="AP63" s="702"/>
      <c r="AQ63" s="629"/>
    </row>
    <row r="64" spans="1:44" ht="62.25" customHeight="1">
      <c r="A64" s="878" t="s">
        <v>106</v>
      </c>
      <c r="B64" s="648" t="s">
        <v>111</v>
      </c>
      <c r="C64" s="871" t="s">
        <v>93</v>
      </c>
      <c r="D64" s="874"/>
      <c r="E64" s="150" t="s">
        <v>57</v>
      </c>
      <c r="F64" s="31">
        <v>0.51</v>
      </c>
      <c r="G64" s="31">
        <v>0.60299999999999998</v>
      </c>
      <c r="H64" s="31">
        <v>0.53200000000000003</v>
      </c>
      <c r="I64" s="32">
        <v>0.56699999999999995</v>
      </c>
      <c r="J64" s="32">
        <v>0.86399999999999999</v>
      </c>
      <c r="K64" s="31">
        <v>0.65</v>
      </c>
      <c r="L64" s="32">
        <v>0.80700000000000005</v>
      </c>
      <c r="M64" s="32">
        <v>0.84899999999999998</v>
      </c>
      <c r="N64" s="31">
        <v>0.59</v>
      </c>
      <c r="O64" s="32">
        <v>0.48299999999999998</v>
      </c>
      <c r="P64" s="32">
        <v>0.55100000000000005</v>
      </c>
      <c r="Q64" s="31">
        <v>0.53700000000000003</v>
      </c>
      <c r="R64" s="31">
        <v>0.69099999999999995</v>
      </c>
      <c r="S64" s="15">
        <v>0.81399999999999995</v>
      </c>
      <c r="T64" s="15">
        <v>0.60699999999999998</v>
      </c>
      <c r="U64" s="32">
        <v>0.52600000000000002</v>
      </c>
      <c r="V64" s="17">
        <v>0.78700000000000003</v>
      </c>
      <c r="W64" s="15">
        <v>0.85399999999999998</v>
      </c>
      <c r="X64" s="17">
        <v>0.80300000000000005</v>
      </c>
      <c r="Y64" s="17">
        <v>0.58099999999999996</v>
      </c>
      <c r="Z64" s="15">
        <v>0.57199999999999995</v>
      </c>
      <c r="AA64" s="32">
        <v>0.69699999999999995</v>
      </c>
      <c r="AB64" s="17">
        <v>0.55000000000000004</v>
      </c>
      <c r="AC64" s="112">
        <v>0.73699999999999999</v>
      </c>
      <c r="AD64" s="409">
        <v>0.79400000000000004</v>
      </c>
      <c r="AE64" s="409">
        <v>0.72</v>
      </c>
      <c r="AF64" s="409"/>
      <c r="AG64" s="409"/>
      <c r="AH64" s="409"/>
      <c r="AI64" s="409"/>
      <c r="AJ64" s="409"/>
      <c r="AK64" s="409"/>
      <c r="AL64" s="409"/>
      <c r="AM64" s="409"/>
      <c r="AN64" s="409"/>
      <c r="AO64" s="409"/>
      <c r="AP64" s="700" t="s">
        <v>260</v>
      </c>
      <c r="AQ64" s="629"/>
    </row>
    <row r="65" spans="1:43" ht="1.5" customHeight="1">
      <c r="A65" s="879"/>
      <c r="B65" s="649"/>
      <c r="C65" s="872"/>
      <c r="D65" s="874"/>
      <c r="E65" s="150"/>
      <c r="F65" s="31">
        <v>0.78</v>
      </c>
      <c r="G65" s="31">
        <v>0.78</v>
      </c>
      <c r="H65" s="31">
        <v>0.78</v>
      </c>
      <c r="I65" s="31">
        <v>0.78</v>
      </c>
      <c r="J65" s="31">
        <v>0.78</v>
      </c>
      <c r="K65" s="31">
        <v>0.78</v>
      </c>
      <c r="L65" s="31">
        <v>0.78</v>
      </c>
      <c r="M65" s="31">
        <v>0.78</v>
      </c>
      <c r="N65" s="31">
        <v>0.78</v>
      </c>
      <c r="O65" s="31">
        <v>0.78</v>
      </c>
      <c r="P65" s="31">
        <v>0.78</v>
      </c>
      <c r="Q65" s="31">
        <v>0.78</v>
      </c>
      <c r="R65" s="31">
        <v>0.78</v>
      </c>
      <c r="S65" s="15">
        <v>0.78</v>
      </c>
      <c r="T65" s="15">
        <v>0.78</v>
      </c>
      <c r="U65" s="15">
        <v>0.78</v>
      </c>
      <c r="V65" s="15">
        <v>0.78</v>
      </c>
      <c r="W65" s="15">
        <v>0.78</v>
      </c>
      <c r="X65" s="15">
        <v>0.78</v>
      </c>
      <c r="Y65" s="15">
        <v>0.78</v>
      </c>
      <c r="Z65" s="15">
        <v>0.78</v>
      </c>
      <c r="AA65" s="15">
        <v>0.78</v>
      </c>
      <c r="AB65" s="15">
        <v>0.78</v>
      </c>
      <c r="AC65" s="15">
        <v>0.78</v>
      </c>
      <c r="AD65" s="15">
        <v>0.78</v>
      </c>
      <c r="AE65" s="15">
        <v>0.78</v>
      </c>
      <c r="AF65" s="15">
        <v>0.78</v>
      </c>
      <c r="AG65" s="15">
        <v>0.78</v>
      </c>
      <c r="AH65" s="15">
        <v>0.78</v>
      </c>
      <c r="AI65" s="15">
        <v>0.78</v>
      </c>
      <c r="AJ65" s="15">
        <v>0.78</v>
      </c>
      <c r="AK65" s="15">
        <v>0.78</v>
      </c>
      <c r="AL65" s="15">
        <v>0.78</v>
      </c>
      <c r="AM65" s="15">
        <v>0.78</v>
      </c>
      <c r="AN65" s="15">
        <v>0.78</v>
      </c>
      <c r="AO65" s="15">
        <v>0.78</v>
      </c>
      <c r="AP65" s="701"/>
      <c r="AQ65" s="629"/>
    </row>
    <row r="66" spans="1:43" ht="1.5" customHeight="1">
      <c r="A66" s="879"/>
      <c r="B66" s="649"/>
      <c r="C66" s="872"/>
      <c r="D66" s="874"/>
      <c r="E66" s="150" t="s">
        <v>68</v>
      </c>
      <c r="F66" s="15">
        <v>0.72</v>
      </c>
      <c r="G66" s="15">
        <v>0.72</v>
      </c>
      <c r="H66" s="15">
        <v>0.72</v>
      </c>
      <c r="I66" s="15">
        <v>0.72</v>
      </c>
      <c r="J66" s="15">
        <v>0.72</v>
      </c>
      <c r="K66" s="15">
        <v>0.72</v>
      </c>
      <c r="L66" s="15">
        <v>0.72</v>
      </c>
      <c r="M66" s="15">
        <v>0.72</v>
      </c>
      <c r="N66" s="15">
        <v>0.72</v>
      </c>
      <c r="O66" s="15">
        <v>0.72</v>
      </c>
      <c r="P66" s="15">
        <v>0.72</v>
      </c>
      <c r="Q66" s="15">
        <v>0.72</v>
      </c>
      <c r="R66" s="15">
        <v>0.72</v>
      </c>
      <c r="S66" s="15">
        <v>0.72</v>
      </c>
      <c r="T66" s="15">
        <v>0.72</v>
      </c>
      <c r="U66" s="15">
        <v>0.72</v>
      </c>
      <c r="V66" s="15">
        <v>0.72</v>
      </c>
      <c r="W66" s="15">
        <v>0.72</v>
      </c>
      <c r="X66" s="15">
        <v>0.72</v>
      </c>
      <c r="Y66" s="15">
        <v>0.72</v>
      </c>
      <c r="Z66" s="15">
        <v>0.72</v>
      </c>
      <c r="AA66" s="15">
        <v>0.72</v>
      </c>
      <c r="AB66" s="15">
        <v>0.72</v>
      </c>
      <c r="AC66" s="15">
        <v>0.72</v>
      </c>
      <c r="AD66" s="15">
        <v>0.72</v>
      </c>
      <c r="AE66" s="15">
        <v>0.72</v>
      </c>
      <c r="AF66" s="15">
        <v>0.72</v>
      </c>
      <c r="AG66" s="15">
        <v>0.72</v>
      </c>
      <c r="AH66" s="15">
        <v>0.72</v>
      </c>
      <c r="AI66" s="15">
        <v>0.72</v>
      </c>
      <c r="AJ66" s="15">
        <v>0.72</v>
      </c>
      <c r="AK66" s="15">
        <v>0.72</v>
      </c>
      <c r="AL66" s="15">
        <v>0.72</v>
      </c>
      <c r="AM66" s="15">
        <v>0.72</v>
      </c>
      <c r="AN66" s="15">
        <v>0.72</v>
      </c>
      <c r="AO66" s="15">
        <v>0.72</v>
      </c>
      <c r="AP66" s="701"/>
      <c r="AQ66" s="629"/>
    </row>
    <row r="67" spans="1:43" ht="1.5" customHeight="1">
      <c r="A67" s="879"/>
      <c r="B67" s="649"/>
      <c r="C67" s="872"/>
      <c r="D67" s="874"/>
      <c r="E67" s="150"/>
      <c r="F67" s="31">
        <v>0.65</v>
      </c>
      <c r="G67" s="31">
        <v>0.65</v>
      </c>
      <c r="H67" s="31">
        <v>0.65</v>
      </c>
      <c r="I67" s="31">
        <v>0.65</v>
      </c>
      <c r="J67" s="31">
        <v>0.65</v>
      </c>
      <c r="K67" s="31">
        <v>0.65</v>
      </c>
      <c r="L67" s="31">
        <v>0.65</v>
      </c>
      <c r="M67" s="31">
        <v>0.65</v>
      </c>
      <c r="N67" s="31">
        <v>0.65</v>
      </c>
      <c r="O67" s="31">
        <v>0.65</v>
      </c>
      <c r="P67" s="31">
        <v>0.65</v>
      </c>
      <c r="Q67" s="31">
        <v>0.65</v>
      </c>
      <c r="R67" s="31">
        <v>0.65</v>
      </c>
      <c r="S67" s="15">
        <v>0.65</v>
      </c>
      <c r="T67" s="15">
        <v>0.65</v>
      </c>
      <c r="U67" s="15">
        <v>0.65</v>
      </c>
      <c r="V67" s="15">
        <v>0.65</v>
      </c>
      <c r="W67" s="15">
        <v>0.65</v>
      </c>
      <c r="X67" s="15">
        <v>0.65</v>
      </c>
      <c r="Y67" s="15">
        <v>0.65</v>
      </c>
      <c r="Z67" s="15">
        <v>0.65</v>
      </c>
      <c r="AA67" s="15">
        <v>0.65</v>
      </c>
      <c r="AB67" s="15">
        <v>0.65</v>
      </c>
      <c r="AC67" s="15">
        <v>0.65</v>
      </c>
      <c r="AD67" s="15">
        <v>0.65</v>
      </c>
      <c r="AE67" s="15">
        <v>0.65</v>
      </c>
      <c r="AF67" s="15">
        <v>0.65</v>
      </c>
      <c r="AG67" s="15">
        <v>0.65</v>
      </c>
      <c r="AH67" s="15">
        <v>0.65</v>
      </c>
      <c r="AI67" s="15">
        <v>0.65</v>
      </c>
      <c r="AJ67" s="15">
        <v>0.65</v>
      </c>
      <c r="AK67" s="15">
        <v>0.65</v>
      </c>
      <c r="AL67" s="15">
        <v>0.65</v>
      </c>
      <c r="AM67" s="15">
        <v>0.65</v>
      </c>
      <c r="AN67" s="15">
        <v>0.65</v>
      </c>
      <c r="AO67" s="15">
        <v>0.65</v>
      </c>
      <c r="AP67" s="701"/>
      <c r="AQ67" s="629"/>
    </row>
    <row r="68" spans="1:43" ht="62.25" customHeight="1">
      <c r="A68" s="880"/>
      <c r="B68" s="650"/>
      <c r="C68" s="873"/>
      <c r="D68" s="874"/>
      <c r="E68" s="151" t="s">
        <v>58</v>
      </c>
      <c r="F68" s="172"/>
      <c r="G68" s="172"/>
      <c r="H68" s="172"/>
      <c r="I68" s="172"/>
      <c r="J68" s="196"/>
      <c r="K68" s="419"/>
      <c r="L68" s="196"/>
      <c r="M68" s="196"/>
      <c r="N68" s="172"/>
      <c r="O68" s="172"/>
      <c r="P68" s="172"/>
      <c r="Q68" s="172"/>
      <c r="R68" s="167"/>
      <c r="S68" s="194"/>
      <c r="T68" s="172"/>
      <c r="U68" s="172"/>
      <c r="V68" s="194"/>
      <c r="W68" s="194"/>
      <c r="X68" s="196"/>
      <c r="Y68" s="275"/>
      <c r="Z68" s="172"/>
      <c r="AA68" s="167"/>
      <c r="AB68" s="172"/>
      <c r="AC68" s="163"/>
      <c r="AD68" s="522"/>
      <c r="AE68" s="521"/>
      <c r="AF68" s="412"/>
      <c r="AG68" s="412"/>
      <c r="AH68" s="412"/>
      <c r="AI68" s="412"/>
      <c r="AJ68" s="412"/>
      <c r="AK68" s="412"/>
      <c r="AL68" s="412"/>
      <c r="AM68" s="412"/>
      <c r="AN68" s="412"/>
      <c r="AO68" s="412"/>
      <c r="AP68" s="702"/>
      <c r="AQ68" s="629"/>
    </row>
    <row r="69" spans="1:43" ht="55.5" customHeight="1">
      <c r="A69" s="878" t="s">
        <v>107</v>
      </c>
      <c r="B69" s="531" t="s">
        <v>73</v>
      </c>
      <c r="C69" s="871" t="s">
        <v>94</v>
      </c>
      <c r="D69" s="874"/>
      <c r="E69" s="150" t="s">
        <v>57</v>
      </c>
      <c r="F69" s="31">
        <v>0.69399999999999995</v>
      </c>
      <c r="G69" s="31">
        <v>0.70199999999999996</v>
      </c>
      <c r="H69" s="31">
        <v>0.74399999999999999</v>
      </c>
      <c r="I69" s="32">
        <v>0.71699999999999997</v>
      </c>
      <c r="J69" s="32">
        <v>0.79300000000000004</v>
      </c>
      <c r="K69" s="31">
        <v>0.72199999999999998</v>
      </c>
      <c r="L69" s="32">
        <v>0.80100000000000005</v>
      </c>
      <c r="M69" s="32">
        <v>0.72</v>
      </c>
      <c r="N69" s="31">
        <v>0.75</v>
      </c>
      <c r="O69" s="32">
        <v>0.75600000000000001</v>
      </c>
      <c r="P69" s="32">
        <v>0.86499999999999999</v>
      </c>
      <c r="Q69" s="31">
        <v>0.77700000000000002</v>
      </c>
      <c r="R69" s="31">
        <v>0.71099999999999997</v>
      </c>
      <c r="S69" s="15">
        <v>0.83299999999999996</v>
      </c>
      <c r="T69" s="15">
        <v>0.83399999999999996</v>
      </c>
      <c r="U69" s="32">
        <v>0.76800000000000002</v>
      </c>
      <c r="V69" s="17">
        <v>0.81299999999999994</v>
      </c>
      <c r="W69" s="15">
        <v>0.74</v>
      </c>
      <c r="X69" s="17">
        <v>0.72799999999999998</v>
      </c>
      <c r="Y69" s="17">
        <v>0.84699999999999998</v>
      </c>
      <c r="Z69" s="15">
        <v>0.78600000000000003</v>
      </c>
      <c r="AA69" s="32">
        <v>0.747</v>
      </c>
      <c r="AB69" s="17">
        <v>0.82</v>
      </c>
      <c r="AC69" s="112">
        <v>0.74299999999999999</v>
      </c>
      <c r="AD69" s="409">
        <v>0.74</v>
      </c>
      <c r="AE69" s="409">
        <v>0.85</v>
      </c>
      <c r="AF69" s="409"/>
      <c r="AG69" s="409"/>
      <c r="AH69" s="409"/>
      <c r="AI69" s="409"/>
      <c r="AJ69" s="409"/>
      <c r="AK69" s="409"/>
      <c r="AL69" s="409"/>
      <c r="AM69" s="409"/>
      <c r="AN69" s="409"/>
      <c r="AO69" s="409"/>
      <c r="AP69" s="700" t="s">
        <v>261</v>
      </c>
      <c r="AQ69" s="629"/>
    </row>
    <row r="70" spans="1:43" ht="0.75" customHeight="1">
      <c r="A70" s="879"/>
      <c r="B70" s="175"/>
      <c r="C70" s="872"/>
      <c r="D70" s="874"/>
      <c r="E70" s="15">
        <v>0.876</v>
      </c>
      <c r="F70" s="15">
        <v>0.876</v>
      </c>
      <c r="G70" s="15">
        <v>0.876</v>
      </c>
      <c r="H70" s="15">
        <v>0.876</v>
      </c>
      <c r="I70" s="15">
        <v>0.876</v>
      </c>
      <c r="J70" s="15">
        <v>0.876</v>
      </c>
      <c r="K70" s="15">
        <v>0.876</v>
      </c>
      <c r="L70" s="15">
        <v>0.876</v>
      </c>
      <c r="M70" s="15">
        <v>0.876</v>
      </c>
      <c r="N70" s="15">
        <v>0.876</v>
      </c>
      <c r="O70" s="15">
        <v>0.876</v>
      </c>
      <c r="P70" s="15">
        <v>0.876</v>
      </c>
      <c r="Q70" s="15">
        <v>0.876</v>
      </c>
      <c r="R70" s="15">
        <v>0.876</v>
      </c>
      <c r="S70" s="15">
        <v>0.876</v>
      </c>
      <c r="T70" s="15">
        <v>0.876</v>
      </c>
      <c r="U70" s="15">
        <v>0.876</v>
      </c>
      <c r="V70" s="15">
        <v>0.876</v>
      </c>
      <c r="W70" s="15">
        <v>0.876</v>
      </c>
      <c r="X70" s="15">
        <v>0.876</v>
      </c>
      <c r="Y70" s="15">
        <v>0.876</v>
      </c>
      <c r="Z70" s="15">
        <v>0.876</v>
      </c>
      <c r="AA70" s="15">
        <v>0.876</v>
      </c>
      <c r="AB70" s="15">
        <v>0.876</v>
      </c>
      <c r="AC70" s="15">
        <v>0.876</v>
      </c>
      <c r="AD70" s="15">
        <v>0.876</v>
      </c>
      <c r="AE70" s="15">
        <v>0.876</v>
      </c>
      <c r="AF70" s="15">
        <v>0.876</v>
      </c>
      <c r="AG70" s="15">
        <v>0.876</v>
      </c>
      <c r="AH70" s="15">
        <v>0.876</v>
      </c>
      <c r="AI70" s="15">
        <v>0.876</v>
      </c>
      <c r="AJ70" s="15">
        <v>0.876</v>
      </c>
      <c r="AK70" s="15">
        <v>0.876</v>
      </c>
      <c r="AL70" s="15">
        <v>0.876</v>
      </c>
      <c r="AM70" s="15">
        <v>0.876</v>
      </c>
      <c r="AN70" s="15">
        <v>0.876</v>
      </c>
      <c r="AO70" s="15">
        <v>0.876</v>
      </c>
      <c r="AP70" s="701"/>
      <c r="AQ70" s="629"/>
    </row>
    <row r="71" spans="1:43" ht="0.75" customHeight="1">
      <c r="A71" s="879"/>
      <c r="B71" s="553"/>
      <c r="C71" s="872"/>
      <c r="D71" s="874"/>
      <c r="E71" s="15" t="s">
        <v>68</v>
      </c>
      <c r="F71" s="15">
        <v>0.751</v>
      </c>
      <c r="G71" s="15">
        <v>0.751</v>
      </c>
      <c r="H71" s="15">
        <v>0.751</v>
      </c>
      <c r="I71" s="15">
        <v>0.751</v>
      </c>
      <c r="J71" s="15">
        <v>0.751</v>
      </c>
      <c r="K71" s="15">
        <v>0.751</v>
      </c>
      <c r="L71" s="15">
        <v>0.751</v>
      </c>
      <c r="M71" s="15">
        <v>0.751</v>
      </c>
      <c r="N71" s="15">
        <v>0.751</v>
      </c>
      <c r="O71" s="15">
        <v>0.751</v>
      </c>
      <c r="P71" s="15">
        <v>0.751</v>
      </c>
      <c r="Q71" s="15">
        <v>0.751</v>
      </c>
      <c r="R71" s="15">
        <v>0.751</v>
      </c>
      <c r="S71" s="15">
        <v>0.751</v>
      </c>
      <c r="T71" s="15">
        <v>0.751</v>
      </c>
      <c r="U71" s="15">
        <v>0.751</v>
      </c>
      <c r="V71" s="15">
        <v>0.751</v>
      </c>
      <c r="W71" s="15">
        <v>0.751</v>
      </c>
      <c r="X71" s="15">
        <v>0.751</v>
      </c>
      <c r="Y71" s="15">
        <v>0.751</v>
      </c>
      <c r="Z71" s="15">
        <v>0.751</v>
      </c>
      <c r="AA71" s="15">
        <v>0.751</v>
      </c>
      <c r="AB71" s="15">
        <v>0.751</v>
      </c>
      <c r="AC71" s="15">
        <v>0.751</v>
      </c>
      <c r="AD71" s="15">
        <v>0.751</v>
      </c>
      <c r="AE71" s="15">
        <v>0.751</v>
      </c>
      <c r="AF71" s="15">
        <v>0.751</v>
      </c>
      <c r="AG71" s="15">
        <v>0.751</v>
      </c>
      <c r="AH71" s="15">
        <v>0.751</v>
      </c>
      <c r="AI71" s="15">
        <v>0.751</v>
      </c>
      <c r="AJ71" s="15">
        <v>0.751</v>
      </c>
      <c r="AK71" s="15">
        <v>0.751</v>
      </c>
      <c r="AL71" s="15">
        <v>0.751</v>
      </c>
      <c r="AM71" s="15">
        <v>0.751</v>
      </c>
      <c r="AN71" s="15">
        <v>0.751</v>
      </c>
      <c r="AO71" s="15">
        <v>0.751</v>
      </c>
      <c r="AP71" s="701"/>
      <c r="AQ71" s="629"/>
    </row>
    <row r="72" spans="1:43" ht="0.75" customHeight="1">
      <c r="A72" s="879"/>
      <c r="B72" s="175"/>
      <c r="C72" s="872"/>
      <c r="D72" s="874"/>
      <c r="E72" s="15">
        <v>0.625</v>
      </c>
      <c r="F72" s="15">
        <v>0.625</v>
      </c>
      <c r="G72" s="15">
        <v>0.625</v>
      </c>
      <c r="H72" s="15">
        <v>0.625</v>
      </c>
      <c r="I72" s="15">
        <v>0.625</v>
      </c>
      <c r="J72" s="15">
        <v>0.625</v>
      </c>
      <c r="K72" s="15">
        <v>0.625</v>
      </c>
      <c r="L72" s="15">
        <v>0.625</v>
      </c>
      <c r="M72" s="15">
        <v>0.625</v>
      </c>
      <c r="N72" s="15">
        <v>0.625</v>
      </c>
      <c r="O72" s="15">
        <v>0.625</v>
      </c>
      <c r="P72" s="15">
        <v>0.625</v>
      </c>
      <c r="Q72" s="15">
        <v>0.625</v>
      </c>
      <c r="R72" s="15">
        <v>0.625</v>
      </c>
      <c r="S72" s="15">
        <v>0.625</v>
      </c>
      <c r="T72" s="15">
        <v>0.625</v>
      </c>
      <c r="U72" s="15">
        <v>0.625</v>
      </c>
      <c r="V72" s="15">
        <v>0.625</v>
      </c>
      <c r="W72" s="15">
        <v>0.625</v>
      </c>
      <c r="X72" s="15">
        <v>0.625</v>
      </c>
      <c r="Y72" s="15">
        <v>0.625</v>
      </c>
      <c r="Z72" s="15">
        <v>0.625</v>
      </c>
      <c r="AA72" s="15">
        <v>0.625</v>
      </c>
      <c r="AB72" s="15">
        <v>0.625</v>
      </c>
      <c r="AC72" s="15">
        <v>0.625</v>
      </c>
      <c r="AD72" s="15">
        <v>0.625</v>
      </c>
      <c r="AE72" s="15">
        <v>0.625</v>
      </c>
      <c r="AF72" s="15">
        <v>0.625</v>
      </c>
      <c r="AG72" s="15">
        <v>0.625</v>
      </c>
      <c r="AH72" s="15">
        <v>0.625</v>
      </c>
      <c r="AI72" s="15">
        <v>0.625</v>
      </c>
      <c r="AJ72" s="15">
        <v>0.625</v>
      </c>
      <c r="AK72" s="15">
        <v>0.625</v>
      </c>
      <c r="AL72" s="15">
        <v>0.625</v>
      </c>
      <c r="AM72" s="15">
        <v>0.625</v>
      </c>
      <c r="AN72" s="15">
        <v>0.625</v>
      </c>
      <c r="AO72" s="15">
        <v>0.625</v>
      </c>
      <c r="AP72" s="701"/>
      <c r="AQ72" s="629"/>
    </row>
    <row r="73" spans="1:43" ht="55.5" customHeight="1">
      <c r="A73" s="880"/>
      <c r="B73" s="176"/>
      <c r="C73" s="873"/>
      <c r="D73" s="874"/>
      <c r="E73" s="151" t="s">
        <v>58</v>
      </c>
      <c r="F73" s="167"/>
      <c r="G73" s="167"/>
      <c r="H73" s="167"/>
      <c r="I73" s="195"/>
      <c r="J73" s="163"/>
      <c r="K73" s="419"/>
      <c r="L73" s="163"/>
      <c r="M73" s="195"/>
      <c r="N73" s="195"/>
      <c r="O73" s="163"/>
      <c r="P73" s="163"/>
      <c r="Q73" s="163"/>
      <c r="R73" s="167"/>
      <c r="S73" s="165"/>
      <c r="T73" s="165"/>
      <c r="U73" s="165"/>
      <c r="V73" s="165"/>
      <c r="W73" s="167"/>
      <c r="X73" s="195"/>
      <c r="Y73" s="163"/>
      <c r="Z73" s="163"/>
      <c r="AA73" s="195"/>
      <c r="AB73" s="163"/>
      <c r="AC73" s="162"/>
      <c r="AD73" s="162"/>
      <c r="AE73" s="173"/>
      <c r="AF73" s="411"/>
      <c r="AG73" s="411"/>
      <c r="AH73" s="411"/>
      <c r="AI73" s="411"/>
      <c r="AJ73" s="411"/>
      <c r="AK73" s="411"/>
      <c r="AL73" s="411"/>
      <c r="AM73" s="411"/>
      <c r="AN73" s="411"/>
      <c r="AO73" s="411"/>
      <c r="AP73" s="702"/>
      <c r="AQ73" s="629"/>
    </row>
    <row r="74" spans="1:43" ht="48" customHeight="1">
      <c r="A74" s="878" t="s">
        <v>108</v>
      </c>
      <c r="B74" s="648" t="s">
        <v>74</v>
      </c>
      <c r="C74" s="871" t="s">
        <v>94</v>
      </c>
      <c r="D74" s="874"/>
      <c r="E74" s="150" t="s">
        <v>57</v>
      </c>
      <c r="F74" s="31">
        <v>0.622</v>
      </c>
      <c r="G74" s="31">
        <v>0.83599999999999997</v>
      </c>
      <c r="H74" s="31">
        <v>0.75600000000000001</v>
      </c>
      <c r="I74" s="32">
        <v>0.73099999999999998</v>
      </c>
      <c r="J74" s="32">
        <v>0.77</v>
      </c>
      <c r="K74" s="31">
        <v>0.71</v>
      </c>
      <c r="L74" s="32">
        <v>0.72899999999999998</v>
      </c>
      <c r="M74" s="32">
        <v>0.82099999999999995</v>
      </c>
      <c r="N74" s="31">
        <v>0.8</v>
      </c>
      <c r="O74" s="32">
        <v>0.69799999999999995</v>
      </c>
      <c r="P74" s="32">
        <v>0.69299999999999995</v>
      </c>
      <c r="Q74" s="31">
        <v>0.80100000000000005</v>
      </c>
      <c r="R74" s="31">
        <v>0.79600000000000004</v>
      </c>
      <c r="S74" s="15">
        <v>0.745</v>
      </c>
      <c r="T74" s="15">
        <v>0.71199999999999997</v>
      </c>
      <c r="U74" s="32">
        <v>0.78600000000000003</v>
      </c>
      <c r="V74" s="17">
        <v>0.71899999999999997</v>
      </c>
      <c r="W74" s="15">
        <v>0.88800000000000001</v>
      </c>
      <c r="X74" s="17">
        <v>0.7</v>
      </c>
      <c r="Y74" s="17">
        <v>0.92200000000000004</v>
      </c>
      <c r="Z74" s="15">
        <v>0.63800000000000001</v>
      </c>
      <c r="AA74" s="32">
        <v>0.83099999999999996</v>
      </c>
      <c r="AB74" s="17">
        <v>0.78500000000000003</v>
      </c>
      <c r="AC74" s="112">
        <v>0.84899999999999998</v>
      </c>
      <c r="AD74" s="409">
        <v>0.78800000000000003</v>
      </c>
      <c r="AE74" s="409">
        <v>0.86</v>
      </c>
      <c r="AF74" s="409"/>
      <c r="AG74" s="409"/>
      <c r="AH74" s="409"/>
      <c r="AI74" s="409"/>
      <c r="AJ74" s="409"/>
      <c r="AK74" s="409"/>
      <c r="AL74" s="409"/>
      <c r="AM74" s="409"/>
      <c r="AN74" s="409"/>
      <c r="AO74" s="409"/>
      <c r="AP74" s="700" t="s">
        <v>262</v>
      </c>
      <c r="AQ74" s="629"/>
    </row>
    <row r="75" spans="1:43" ht="1.5" customHeight="1">
      <c r="A75" s="879"/>
      <c r="B75" s="649"/>
      <c r="C75" s="872"/>
      <c r="D75" s="874"/>
      <c r="E75" s="31">
        <v>0.876</v>
      </c>
      <c r="F75" s="31">
        <v>0.876</v>
      </c>
      <c r="G75" s="31">
        <v>0.876</v>
      </c>
      <c r="H75" s="31">
        <v>0.876</v>
      </c>
      <c r="I75" s="31">
        <v>0.876</v>
      </c>
      <c r="J75" s="31">
        <v>0.876</v>
      </c>
      <c r="K75" s="31">
        <v>0.876</v>
      </c>
      <c r="L75" s="31">
        <v>0.876</v>
      </c>
      <c r="M75" s="31">
        <v>0.876</v>
      </c>
      <c r="N75" s="31">
        <v>0.876</v>
      </c>
      <c r="O75" s="31">
        <v>0.876</v>
      </c>
      <c r="P75" s="31">
        <v>0.876</v>
      </c>
      <c r="Q75" s="31">
        <v>0.876</v>
      </c>
      <c r="R75" s="31">
        <v>0.876</v>
      </c>
      <c r="S75" s="31">
        <v>0.876</v>
      </c>
      <c r="T75" s="31">
        <v>0.876</v>
      </c>
      <c r="U75" s="31">
        <v>0.876</v>
      </c>
      <c r="V75" s="31">
        <v>0.876</v>
      </c>
      <c r="W75" s="31">
        <v>0.876</v>
      </c>
      <c r="X75" s="31">
        <v>0.876</v>
      </c>
      <c r="Y75" s="31">
        <v>0.876</v>
      </c>
      <c r="Z75" s="31">
        <v>0.876</v>
      </c>
      <c r="AA75" s="31">
        <v>0.876</v>
      </c>
      <c r="AB75" s="31">
        <v>0.876</v>
      </c>
      <c r="AC75" s="31">
        <v>0.876</v>
      </c>
      <c r="AD75" s="31">
        <v>0.876</v>
      </c>
      <c r="AE75" s="31">
        <v>0.876</v>
      </c>
      <c r="AF75" s="31">
        <v>0.876</v>
      </c>
      <c r="AG75" s="31">
        <v>0.876</v>
      </c>
      <c r="AH75" s="31">
        <v>0.876</v>
      </c>
      <c r="AI75" s="31">
        <v>0.876</v>
      </c>
      <c r="AJ75" s="31">
        <v>0.876</v>
      </c>
      <c r="AK75" s="31">
        <v>0.876</v>
      </c>
      <c r="AL75" s="31">
        <v>0.876</v>
      </c>
      <c r="AM75" s="31">
        <v>0.876</v>
      </c>
      <c r="AN75" s="31">
        <v>0.876</v>
      </c>
      <c r="AO75" s="31">
        <v>0.876</v>
      </c>
      <c r="AP75" s="701"/>
      <c r="AQ75" s="629"/>
    </row>
    <row r="76" spans="1:43" ht="1.5" customHeight="1">
      <c r="A76" s="879"/>
      <c r="B76" s="649"/>
      <c r="C76" s="872"/>
      <c r="D76" s="874"/>
      <c r="E76" s="31">
        <v>0.625</v>
      </c>
      <c r="F76" s="31">
        <v>0.625</v>
      </c>
      <c r="G76" s="31">
        <v>0.625</v>
      </c>
      <c r="H76" s="31">
        <v>0.625</v>
      </c>
      <c r="I76" s="31">
        <v>0.625</v>
      </c>
      <c r="J76" s="31">
        <v>0.625</v>
      </c>
      <c r="K76" s="31">
        <v>0.625</v>
      </c>
      <c r="L76" s="31">
        <v>0.625</v>
      </c>
      <c r="M76" s="31">
        <v>0.625</v>
      </c>
      <c r="N76" s="31">
        <v>0.625</v>
      </c>
      <c r="O76" s="31">
        <v>0.625</v>
      </c>
      <c r="P76" s="31">
        <v>0.625</v>
      </c>
      <c r="Q76" s="31">
        <v>0.625</v>
      </c>
      <c r="R76" s="31">
        <v>0.625</v>
      </c>
      <c r="S76" s="31">
        <v>0.625</v>
      </c>
      <c r="T76" s="31">
        <v>0.625</v>
      </c>
      <c r="U76" s="31">
        <v>0.625</v>
      </c>
      <c r="V76" s="31">
        <v>0.625</v>
      </c>
      <c r="W76" s="31">
        <v>0.625</v>
      </c>
      <c r="X76" s="31">
        <v>0.625</v>
      </c>
      <c r="Y76" s="31">
        <v>0.625</v>
      </c>
      <c r="Z76" s="31">
        <v>0.625</v>
      </c>
      <c r="AA76" s="31">
        <v>0.625</v>
      </c>
      <c r="AB76" s="31">
        <v>0.625</v>
      </c>
      <c r="AC76" s="31">
        <v>0.625</v>
      </c>
      <c r="AD76" s="31">
        <v>0.625</v>
      </c>
      <c r="AE76" s="31">
        <v>0.625</v>
      </c>
      <c r="AF76" s="31">
        <v>0.625</v>
      </c>
      <c r="AG76" s="31">
        <v>0.625</v>
      </c>
      <c r="AH76" s="31">
        <v>0.625</v>
      </c>
      <c r="AI76" s="31">
        <v>0.625</v>
      </c>
      <c r="AJ76" s="31">
        <v>0.625</v>
      </c>
      <c r="AK76" s="31">
        <v>0.625</v>
      </c>
      <c r="AL76" s="31">
        <v>0.625</v>
      </c>
      <c r="AM76" s="31">
        <v>0.625</v>
      </c>
      <c r="AN76" s="31">
        <v>0.625</v>
      </c>
      <c r="AO76" s="31">
        <v>0.625</v>
      </c>
      <c r="AP76" s="701"/>
      <c r="AQ76" s="629"/>
    </row>
    <row r="77" spans="1:43" ht="48" customHeight="1">
      <c r="A77" s="880"/>
      <c r="B77" s="881"/>
      <c r="C77" s="873"/>
      <c r="D77" s="874"/>
      <c r="E77" s="151" t="s">
        <v>58</v>
      </c>
      <c r="F77" s="172"/>
      <c r="G77" s="163"/>
      <c r="H77" s="163"/>
      <c r="I77" s="419"/>
      <c r="J77" s="163"/>
      <c r="K77" s="419"/>
      <c r="L77" s="419"/>
      <c r="M77" s="163"/>
      <c r="N77" s="163"/>
      <c r="O77" s="419"/>
      <c r="P77" s="419"/>
      <c r="Q77" s="163"/>
      <c r="R77" s="165"/>
      <c r="S77" s="167"/>
      <c r="T77" s="167"/>
      <c r="U77" s="165"/>
      <c r="V77" s="167"/>
      <c r="W77" s="194"/>
      <c r="X77" s="162"/>
      <c r="Y77" s="196"/>
      <c r="Z77" s="195"/>
      <c r="AA77" s="173"/>
      <c r="AB77" s="173"/>
      <c r="AC77" s="173"/>
      <c r="AD77" s="173"/>
      <c r="AE77" s="173"/>
      <c r="AF77" s="411"/>
      <c r="AG77" s="411"/>
      <c r="AH77" s="411"/>
      <c r="AI77" s="411"/>
      <c r="AJ77" s="411"/>
      <c r="AK77" s="411"/>
      <c r="AL77" s="411"/>
      <c r="AM77" s="411"/>
      <c r="AN77" s="411"/>
      <c r="AO77" s="411"/>
      <c r="AP77" s="702"/>
      <c r="AQ77" s="629"/>
    </row>
    <row r="78" spans="1:43" s="29" customFormat="1" ht="48" customHeight="1">
      <c r="A78" s="664" t="s">
        <v>72</v>
      </c>
      <c r="B78" s="883"/>
      <c r="C78" s="883"/>
      <c r="D78" s="883"/>
      <c r="E78" s="883"/>
      <c r="F78" s="883"/>
      <c r="G78" s="883"/>
      <c r="H78" s="883"/>
      <c r="I78" s="883"/>
      <c r="J78" s="883"/>
      <c r="K78" s="883"/>
      <c r="L78" s="883"/>
      <c r="M78" s="883"/>
      <c r="N78" s="883"/>
      <c r="O78" s="883"/>
      <c r="P78" s="883"/>
      <c r="Q78" s="883"/>
      <c r="R78" s="180"/>
      <c r="S78" s="180"/>
      <c r="T78" s="180"/>
      <c r="U78" s="180"/>
      <c r="V78" s="180"/>
      <c r="W78" s="180"/>
      <c r="X78" s="180"/>
      <c r="Y78" s="180"/>
      <c r="Z78" s="180"/>
      <c r="AA78" s="180"/>
      <c r="AB78" s="180"/>
      <c r="AC78" s="180"/>
      <c r="AD78" s="180"/>
      <c r="AE78" s="180"/>
      <c r="AF78" s="180"/>
      <c r="AG78" s="180"/>
      <c r="AH78" s="180"/>
      <c r="AI78" s="180"/>
      <c r="AJ78" s="180"/>
      <c r="AK78" s="180"/>
      <c r="AL78" s="180"/>
      <c r="AM78" s="180"/>
      <c r="AN78" s="180"/>
      <c r="AO78" s="180"/>
      <c r="AP78" s="181"/>
      <c r="AQ78" s="182"/>
    </row>
    <row r="79" spans="1:43" ht="45" customHeight="1">
      <c r="A79" s="887">
        <v>6.1</v>
      </c>
      <c r="B79" s="648" t="s">
        <v>166</v>
      </c>
      <c r="C79" s="661" t="s">
        <v>24</v>
      </c>
      <c r="D79" s="694" t="s">
        <v>11</v>
      </c>
      <c r="E79" s="150" t="s">
        <v>57</v>
      </c>
      <c r="F79" s="15"/>
      <c r="G79" s="15"/>
      <c r="H79" s="15"/>
      <c r="I79" s="15"/>
      <c r="J79" s="15"/>
      <c r="K79" s="15"/>
      <c r="L79" s="15"/>
      <c r="M79" s="15"/>
      <c r="N79" s="15"/>
      <c r="O79" s="111"/>
      <c r="P79" s="15"/>
      <c r="Q79" s="15"/>
      <c r="R79" s="15">
        <v>1</v>
      </c>
      <c r="S79" s="15">
        <v>0.99299999999999999</v>
      </c>
      <c r="T79" s="15">
        <v>0.98599999999999999</v>
      </c>
      <c r="U79" s="15">
        <v>0.96</v>
      </c>
      <c r="V79" s="15">
        <v>0.95599999999999996</v>
      </c>
      <c r="W79" s="15">
        <v>0.97599999999999998</v>
      </c>
      <c r="X79" s="15">
        <v>0.97</v>
      </c>
      <c r="Y79" s="15">
        <v>0.97399999999999998</v>
      </c>
      <c r="Z79" s="15">
        <v>0.96299999999999997</v>
      </c>
      <c r="AA79" s="15">
        <v>0.93400000000000005</v>
      </c>
      <c r="AB79" s="15">
        <v>0.91200000000000003</v>
      </c>
      <c r="AC79" s="15">
        <v>0.93100000000000005</v>
      </c>
      <c r="AD79" s="41">
        <v>0.93300000000000005</v>
      </c>
      <c r="AE79" s="41">
        <v>0.93300000000000005</v>
      </c>
      <c r="AF79" s="41">
        <v>0.91100000000000003</v>
      </c>
      <c r="AG79" s="41"/>
      <c r="AH79" s="41"/>
      <c r="AI79" s="41"/>
      <c r="AJ79" s="41"/>
      <c r="AK79" s="41"/>
      <c r="AL79" s="41"/>
      <c r="AM79" s="41"/>
      <c r="AN79" s="41"/>
      <c r="AO79" s="41"/>
      <c r="AP79" s="713" t="s">
        <v>267</v>
      </c>
      <c r="AQ79" s="629"/>
    </row>
    <row r="80" spans="1:43" ht="0.75" customHeight="1">
      <c r="A80" s="888"/>
      <c r="B80" s="649"/>
      <c r="C80" s="662"/>
      <c r="D80" s="695"/>
      <c r="E80" s="15">
        <v>0.9</v>
      </c>
      <c r="F80" s="15"/>
      <c r="G80" s="15"/>
      <c r="H80" s="15"/>
      <c r="I80" s="15"/>
      <c r="J80" s="15"/>
      <c r="K80" s="15"/>
      <c r="L80" s="15"/>
      <c r="M80" s="15"/>
      <c r="N80" s="15"/>
      <c r="O80" s="15"/>
      <c r="P80" s="15"/>
      <c r="Q80" s="15"/>
      <c r="R80" s="15">
        <v>0.9</v>
      </c>
      <c r="S80" s="15">
        <v>0.9</v>
      </c>
      <c r="T80" s="15">
        <v>0.9</v>
      </c>
      <c r="U80" s="15">
        <v>0.9</v>
      </c>
      <c r="V80" s="15">
        <v>0.9</v>
      </c>
      <c r="W80" s="15">
        <v>0.9</v>
      </c>
      <c r="X80" s="15">
        <v>0.9</v>
      </c>
      <c r="Y80" s="15">
        <v>0.9</v>
      </c>
      <c r="Z80" s="15">
        <v>0.9</v>
      </c>
      <c r="AA80" s="15">
        <v>0.9</v>
      </c>
      <c r="AB80" s="15">
        <v>0.9</v>
      </c>
      <c r="AC80" s="15">
        <v>0.9</v>
      </c>
      <c r="AD80" s="15">
        <v>0.9</v>
      </c>
      <c r="AE80" s="15">
        <v>0.9</v>
      </c>
      <c r="AF80" s="15">
        <v>0.9</v>
      </c>
      <c r="AG80" s="15">
        <v>0.9</v>
      </c>
      <c r="AH80" s="15">
        <v>0.9</v>
      </c>
      <c r="AI80" s="15">
        <v>0.9</v>
      </c>
      <c r="AJ80" s="15">
        <v>0.9</v>
      </c>
      <c r="AK80" s="15">
        <v>0.9</v>
      </c>
      <c r="AL80" s="15">
        <v>0.9</v>
      </c>
      <c r="AM80" s="15">
        <v>0.9</v>
      </c>
      <c r="AN80" s="15">
        <v>0.9</v>
      </c>
      <c r="AO80" s="15">
        <v>0.9</v>
      </c>
      <c r="AP80" s="714"/>
      <c r="AQ80" s="629"/>
    </row>
    <row r="81" spans="1:43" ht="45" customHeight="1">
      <c r="A81" s="889"/>
      <c r="B81" s="890"/>
      <c r="C81" s="663"/>
      <c r="D81" s="882"/>
      <c r="E81" s="151" t="s">
        <v>58</v>
      </c>
      <c r="F81" s="525"/>
      <c r="G81" s="525"/>
      <c r="H81" s="525"/>
      <c r="I81" s="525"/>
      <c r="J81" s="525"/>
      <c r="K81" s="525"/>
      <c r="L81" s="525"/>
      <c r="M81" s="525"/>
      <c r="N81" s="525"/>
      <c r="O81" s="525"/>
      <c r="P81" s="525"/>
      <c r="Q81" s="525"/>
      <c r="R81" s="525"/>
      <c r="S81" s="525"/>
      <c r="T81" s="525"/>
      <c r="U81" s="525"/>
      <c r="V81" s="525"/>
      <c r="W81" s="525"/>
      <c r="X81" s="525"/>
      <c r="Y81" s="525"/>
      <c r="Z81" s="525"/>
      <c r="AA81" s="525"/>
      <c r="AB81" s="525"/>
      <c r="AC81" s="525"/>
      <c r="AD81" s="526"/>
      <c r="AE81" s="526"/>
      <c r="AF81" s="526"/>
      <c r="AG81" s="420"/>
      <c r="AH81" s="420"/>
      <c r="AI81" s="420"/>
      <c r="AJ81" s="420"/>
      <c r="AK81" s="420"/>
      <c r="AL81" s="420"/>
      <c r="AM81" s="420"/>
      <c r="AN81" s="420"/>
      <c r="AO81" s="420"/>
      <c r="AP81" s="715"/>
      <c r="AQ81" s="629"/>
    </row>
    <row r="82" spans="1:43" ht="45" customHeight="1">
      <c r="A82" s="692">
        <v>6.2</v>
      </c>
      <c r="B82" s="884" t="s">
        <v>167</v>
      </c>
      <c r="C82" s="885" t="s">
        <v>24</v>
      </c>
      <c r="D82" s="886" t="s">
        <v>11</v>
      </c>
      <c r="E82" s="150" t="s">
        <v>57</v>
      </c>
      <c r="F82" s="15"/>
      <c r="G82" s="15"/>
      <c r="H82" s="15"/>
      <c r="I82" s="15"/>
      <c r="J82" s="15"/>
      <c r="K82" s="15"/>
      <c r="L82" s="15"/>
      <c r="M82" s="15"/>
      <c r="N82" s="15"/>
      <c r="O82" s="111"/>
      <c r="P82" s="15"/>
      <c r="Q82" s="15"/>
      <c r="R82" s="15">
        <v>1</v>
      </c>
      <c r="S82" s="15">
        <v>1</v>
      </c>
      <c r="T82" s="15">
        <v>0.99099999999999999</v>
      </c>
      <c r="U82" s="15">
        <v>1</v>
      </c>
      <c r="V82" s="15">
        <v>1</v>
      </c>
      <c r="W82" s="15">
        <v>1</v>
      </c>
      <c r="X82" s="15">
        <v>0.995</v>
      </c>
      <c r="Y82" s="15">
        <v>1</v>
      </c>
      <c r="Z82" s="15">
        <v>1</v>
      </c>
      <c r="AA82" s="15">
        <v>1</v>
      </c>
      <c r="AB82" s="15">
        <v>1</v>
      </c>
      <c r="AC82" s="15">
        <v>1</v>
      </c>
      <c r="AD82" s="41">
        <v>1</v>
      </c>
      <c r="AE82" s="41">
        <v>1</v>
      </c>
      <c r="AF82" s="41">
        <v>1</v>
      </c>
      <c r="AG82" s="41"/>
      <c r="AH82" s="41"/>
      <c r="AI82" s="41"/>
      <c r="AJ82" s="41"/>
      <c r="AK82" s="41"/>
      <c r="AL82" s="41"/>
      <c r="AM82" s="41"/>
      <c r="AN82" s="41"/>
      <c r="AO82" s="41"/>
      <c r="AP82" s="713" t="s">
        <v>263</v>
      </c>
      <c r="AQ82" s="629"/>
    </row>
    <row r="83" spans="1:43" ht="0.75" customHeight="1">
      <c r="A83" s="692"/>
      <c r="B83" s="884"/>
      <c r="C83" s="885"/>
      <c r="D83" s="886"/>
      <c r="E83" s="164" t="s">
        <v>38</v>
      </c>
      <c r="F83" s="15"/>
      <c r="G83" s="15"/>
      <c r="H83" s="15"/>
      <c r="I83" s="15"/>
      <c r="J83" s="15"/>
      <c r="K83" s="15"/>
      <c r="L83" s="15"/>
      <c r="M83" s="15"/>
      <c r="N83" s="15"/>
      <c r="O83" s="15"/>
      <c r="P83" s="15"/>
      <c r="Q83" s="15"/>
      <c r="R83" s="15">
        <v>0.9</v>
      </c>
      <c r="S83" s="15">
        <v>0.9</v>
      </c>
      <c r="T83" s="15">
        <v>0.9</v>
      </c>
      <c r="U83" s="15">
        <v>0.9</v>
      </c>
      <c r="V83" s="15">
        <v>0.9</v>
      </c>
      <c r="W83" s="15">
        <v>0.9</v>
      </c>
      <c r="X83" s="15">
        <v>0.9</v>
      </c>
      <c r="Y83" s="15">
        <v>0.9</v>
      </c>
      <c r="Z83" s="15">
        <v>0.9</v>
      </c>
      <c r="AA83" s="15">
        <v>0.9</v>
      </c>
      <c r="AB83" s="15">
        <v>0.9</v>
      </c>
      <c r="AC83" s="15">
        <v>0.9</v>
      </c>
      <c r="AD83" s="15">
        <v>0.9</v>
      </c>
      <c r="AE83" s="15">
        <v>0.9</v>
      </c>
      <c r="AF83" s="15">
        <v>0.9</v>
      </c>
      <c r="AG83" s="15">
        <v>0.9</v>
      </c>
      <c r="AH83" s="15">
        <v>0.9</v>
      </c>
      <c r="AI83" s="15">
        <v>0.9</v>
      </c>
      <c r="AJ83" s="15">
        <v>0.9</v>
      </c>
      <c r="AK83" s="15">
        <v>0.9</v>
      </c>
      <c r="AL83" s="15">
        <v>0.9</v>
      </c>
      <c r="AM83" s="15">
        <v>0.9</v>
      </c>
      <c r="AN83" s="15">
        <v>0.9</v>
      </c>
      <c r="AO83" s="15">
        <v>0.9</v>
      </c>
      <c r="AP83" s="714"/>
      <c r="AQ83" s="629"/>
    </row>
    <row r="84" spans="1:43" ht="45" customHeight="1">
      <c r="A84" s="693"/>
      <c r="B84" s="884"/>
      <c r="C84" s="885"/>
      <c r="D84" s="886"/>
      <c r="E84" s="151" t="s">
        <v>58</v>
      </c>
      <c r="F84" s="525"/>
      <c r="G84" s="525"/>
      <c r="H84" s="525"/>
      <c r="I84" s="525"/>
      <c r="J84" s="525"/>
      <c r="K84" s="525"/>
      <c r="L84" s="525"/>
      <c r="M84" s="525"/>
      <c r="N84" s="525"/>
      <c r="O84" s="525"/>
      <c r="P84" s="525"/>
      <c r="Q84" s="525"/>
      <c r="R84" s="525"/>
      <c r="S84" s="525"/>
      <c r="T84" s="525"/>
      <c r="U84" s="525"/>
      <c r="V84" s="525"/>
      <c r="W84" s="525"/>
      <c r="X84" s="525"/>
      <c r="Y84" s="525"/>
      <c r="Z84" s="525"/>
      <c r="AA84" s="525"/>
      <c r="AB84" s="525"/>
      <c r="AC84" s="525"/>
      <c r="AD84" s="526"/>
      <c r="AE84" s="526"/>
      <c r="AF84" s="526"/>
      <c r="AG84" s="420"/>
      <c r="AH84" s="420"/>
      <c r="AI84" s="420"/>
      <c r="AJ84" s="420"/>
      <c r="AK84" s="420"/>
      <c r="AL84" s="420"/>
      <c r="AM84" s="420"/>
      <c r="AN84" s="420"/>
      <c r="AO84" s="420"/>
      <c r="AP84" s="715"/>
      <c r="AQ84" s="629"/>
    </row>
    <row r="89" spans="1:43" ht="55.5" customHeight="1">
      <c r="A89" s="847" t="s">
        <v>155</v>
      </c>
      <c r="B89" s="865"/>
      <c r="C89" s="865"/>
      <c r="D89" s="865"/>
      <c r="E89" s="865"/>
      <c r="F89" s="865"/>
      <c r="G89" s="865"/>
      <c r="H89" s="865"/>
      <c r="I89" s="865"/>
      <c r="J89" s="865"/>
      <c r="K89" s="865"/>
      <c r="L89" s="865"/>
      <c r="M89" s="865"/>
      <c r="N89" s="865"/>
      <c r="O89" s="865"/>
      <c r="P89" s="865"/>
      <c r="Q89" s="865"/>
      <c r="R89" s="865"/>
      <c r="S89" s="865"/>
      <c r="T89" s="865"/>
      <c r="U89" s="865"/>
      <c r="V89" s="865"/>
      <c r="W89" s="865"/>
      <c r="X89" s="865"/>
      <c r="Y89" s="865"/>
      <c r="Z89" s="865"/>
      <c r="AA89" s="865"/>
      <c r="AB89" s="865"/>
      <c r="AC89" s="865"/>
      <c r="AD89" s="865"/>
      <c r="AE89" s="865"/>
      <c r="AF89" s="865"/>
      <c r="AG89" s="865"/>
      <c r="AH89" s="865"/>
      <c r="AI89" s="865"/>
      <c r="AJ89" s="865"/>
      <c r="AK89" s="865"/>
      <c r="AL89" s="865"/>
      <c r="AM89" s="865"/>
      <c r="AN89" s="865"/>
      <c r="AO89" s="865"/>
      <c r="AP89" s="865"/>
      <c r="AQ89" s="866"/>
    </row>
    <row r="90" spans="1:43" ht="55.5" customHeight="1">
      <c r="A90" s="850">
        <v>7.1</v>
      </c>
      <c r="B90" s="853" t="s">
        <v>156</v>
      </c>
      <c r="C90" s="661" t="s">
        <v>24</v>
      </c>
      <c r="D90" s="856" t="s">
        <v>11</v>
      </c>
      <c r="E90" s="151" t="s">
        <v>57</v>
      </c>
      <c r="F90" s="421"/>
      <c r="G90" s="421"/>
      <c r="H90" s="421"/>
      <c r="I90" s="421"/>
      <c r="J90" s="421"/>
      <c r="K90" s="421"/>
      <c r="L90" s="421"/>
      <c r="M90" s="421"/>
      <c r="N90" s="421"/>
      <c r="O90" s="421"/>
      <c r="P90" s="421"/>
      <c r="Q90" s="421"/>
      <c r="R90" s="425">
        <v>0.52400000000000002</v>
      </c>
      <c r="S90" s="425">
        <v>0.54100000000000004</v>
      </c>
      <c r="T90" s="425">
        <v>0.51100000000000001</v>
      </c>
      <c r="U90" s="425">
        <v>0.45200000000000001</v>
      </c>
      <c r="V90" s="425">
        <v>0.53700000000000003</v>
      </c>
      <c r="W90" s="425">
        <v>0.53600000000000003</v>
      </c>
      <c r="X90" s="425">
        <v>0.54500000000000004</v>
      </c>
      <c r="Y90" s="425">
        <v>0.59699999999999998</v>
      </c>
      <c r="Z90" s="425">
        <v>0.55200000000000005</v>
      </c>
      <c r="AA90" s="425">
        <v>0.56100000000000005</v>
      </c>
      <c r="AB90" s="425">
        <v>0.58399999999999996</v>
      </c>
      <c r="AC90" s="425">
        <v>0.621</v>
      </c>
      <c r="AD90" s="426"/>
      <c r="AE90" s="426"/>
      <c r="AF90" s="426"/>
      <c r="AG90" s="426"/>
      <c r="AH90" s="426"/>
      <c r="AI90" s="426"/>
      <c r="AJ90" s="426"/>
      <c r="AK90" s="426"/>
      <c r="AL90" s="426"/>
      <c r="AM90" s="426"/>
      <c r="AN90" s="426"/>
      <c r="AO90" s="426"/>
      <c r="AP90" s="859" t="s">
        <v>250</v>
      </c>
      <c r="AQ90" s="807"/>
    </row>
    <row r="91" spans="1:43" ht="0.75" customHeight="1">
      <c r="A91" s="851"/>
      <c r="B91" s="854"/>
      <c r="C91" s="662"/>
      <c r="D91" s="857"/>
      <c r="E91" s="424" t="s">
        <v>38</v>
      </c>
      <c r="F91" s="424">
        <v>0.7</v>
      </c>
      <c r="G91" s="424"/>
      <c r="H91" s="424"/>
      <c r="I91" s="424"/>
      <c r="J91" s="424"/>
      <c r="K91" s="424"/>
      <c r="L91" s="424"/>
      <c r="M91" s="424"/>
      <c r="N91" s="424"/>
      <c r="O91" s="424"/>
      <c r="P91" s="424"/>
      <c r="Q91" s="424"/>
      <c r="R91" s="424"/>
      <c r="S91" s="424"/>
      <c r="T91" s="424"/>
      <c r="U91" s="424"/>
      <c r="V91" s="424"/>
      <c r="W91" s="424"/>
      <c r="X91" s="424"/>
      <c r="Y91" s="424"/>
      <c r="Z91" s="424"/>
      <c r="AA91" s="424"/>
      <c r="AB91" s="424"/>
      <c r="AC91" s="424"/>
      <c r="AD91" s="424">
        <v>0.7</v>
      </c>
      <c r="AE91" s="424">
        <v>0.7</v>
      </c>
      <c r="AF91" s="424">
        <v>0.7</v>
      </c>
      <c r="AG91" s="424">
        <v>0.7</v>
      </c>
      <c r="AH91" s="424">
        <v>0.7</v>
      </c>
      <c r="AI91" s="424">
        <v>0.7</v>
      </c>
      <c r="AJ91" s="424">
        <v>0.75</v>
      </c>
      <c r="AK91" s="424">
        <v>0.75</v>
      </c>
      <c r="AL91" s="424">
        <v>0.75</v>
      </c>
      <c r="AM91" s="424">
        <v>0.75</v>
      </c>
      <c r="AN91" s="424">
        <v>0.75</v>
      </c>
      <c r="AO91" s="424">
        <v>0.75</v>
      </c>
      <c r="AP91" s="860"/>
      <c r="AQ91" s="808"/>
    </row>
    <row r="92" spans="1:43" ht="55.5" customHeight="1">
      <c r="A92" s="852"/>
      <c r="B92" s="855"/>
      <c r="C92" s="663"/>
      <c r="D92" s="858"/>
      <c r="E92" s="151" t="s">
        <v>58</v>
      </c>
      <c r="F92" s="421"/>
      <c r="G92" s="421"/>
      <c r="H92" s="421"/>
      <c r="I92" s="421"/>
      <c r="J92" s="421"/>
      <c r="K92" s="421"/>
      <c r="L92" s="421"/>
      <c r="M92" s="421"/>
      <c r="N92" s="421"/>
      <c r="O92" s="421"/>
      <c r="P92" s="421"/>
      <c r="Q92" s="421"/>
      <c r="R92" s="421"/>
      <c r="S92" s="421"/>
      <c r="T92" s="421"/>
      <c r="U92" s="421"/>
      <c r="V92" s="421"/>
      <c r="W92" s="421"/>
      <c r="X92" s="421"/>
      <c r="Y92" s="421"/>
      <c r="Z92" s="421"/>
      <c r="AA92" s="421"/>
      <c r="AB92" s="421"/>
      <c r="AC92" s="421"/>
      <c r="AD92" s="422"/>
      <c r="AE92" s="422"/>
      <c r="AF92" s="422"/>
      <c r="AG92" s="422"/>
      <c r="AH92" s="422"/>
      <c r="AI92" s="422"/>
      <c r="AJ92" s="422"/>
      <c r="AK92" s="422"/>
      <c r="AL92" s="422"/>
      <c r="AM92" s="422"/>
      <c r="AN92" s="422"/>
      <c r="AO92" s="422"/>
      <c r="AP92" s="861"/>
      <c r="AQ92" s="809"/>
    </row>
    <row r="93" spans="1:43" ht="55.5" customHeight="1">
      <c r="A93" s="850">
        <v>7.2</v>
      </c>
      <c r="B93" s="853" t="s">
        <v>157</v>
      </c>
      <c r="C93" s="661" t="s">
        <v>24</v>
      </c>
      <c r="D93" s="856" t="s">
        <v>11</v>
      </c>
      <c r="E93" s="151" t="s">
        <v>57</v>
      </c>
      <c r="F93" s="421"/>
      <c r="G93" s="421"/>
      <c r="H93" s="421"/>
      <c r="I93" s="421"/>
      <c r="J93" s="421"/>
      <c r="K93" s="421"/>
      <c r="L93" s="421"/>
      <c r="M93" s="421"/>
      <c r="N93" s="421"/>
      <c r="O93" s="421"/>
      <c r="P93" s="421"/>
      <c r="Q93" s="421"/>
      <c r="R93" s="425">
        <v>0.14299999999999999</v>
      </c>
      <c r="S93" s="425">
        <v>7.0999999999999994E-2</v>
      </c>
      <c r="T93" s="425">
        <v>0.20499999999999999</v>
      </c>
      <c r="U93" s="425">
        <v>0.16500000000000001</v>
      </c>
      <c r="V93" s="425">
        <v>0.15</v>
      </c>
      <c r="W93" s="425">
        <v>0.18099999999999999</v>
      </c>
      <c r="X93" s="425">
        <v>0.21</v>
      </c>
      <c r="Y93" s="425">
        <v>0.307</v>
      </c>
      <c r="Z93" s="425">
        <v>0.26300000000000001</v>
      </c>
      <c r="AA93" s="425">
        <v>0.26</v>
      </c>
      <c r="AB93" s="425"/>
      <c r="AC93" s="425"/>
      <c r="AD93" s="426"/>
      <c r="AE93" s="426"/>
      <c r="AF93" s="426"/>
      <c r="AG93" s="426"/>
      <c r="AH93" s="426"/>
      <c r="AI93" s="426"/>
      <c r="AJ93" s="426"/>
      <c r="AK93" s="426"/>
      <c r="AL93" s="426"/>
      <c r="AM93" s="426"/>
      <c r="AN93" s="426"/>
      <c r="AO93" s="426"/>
      <c r="AP93" s="859" t="s">
        <v>251</v>
      </c>
      <c r="AQ93" s="807"/>
    </row>
    <row r="94" spans="1:43" ht="0.75" customHeight="1">
      <c r="A94" s="851"/>
      <c r="B94" s="854"/>
      <c r="C94" s="662"/>
      <c r="D94" s="857"/>
      <c r="E94" s="424" t="s">
        <v>38</v>
      </c>
      <c r="F94" s="424"/>
      <c r="G94" s="424"/>
      <c r="H94" s="424"/>
      <c r="I94" s="424"/>
      <c r="J94" s="424"/>
      <c r="K94" s="424"/>
      <c r="L94" s="424"/>
      <c r="M94" s="424"/>
      <c r="N94" s="424"/>
      <c r="O94" s="424"/>
      <c r="P94" s="424"/>
      <c r="Q94" s="424"/>
      <c r="R94" s="424"/>
      <c r="S94" s="424"/>
      <c r="T94" s="424"/>
      <c r="U94" s="424"/>
      <c r="V94" s="424"/>
      <c r="W94" s="424"/>
      <c r="X94" s="424"/>
      <c r="Y94" s="424"/>
      <c r="Z94" s="424"/>
      <c r="AA94" s="424"/>
      <c r="AB94" s="424"/>
      <c r="AC94" s="424"/>
      <c r="AD94" s="424">
        <v>0.22</v>
      </c>
      <c r="AE94" s="424">
        <v>0.24</v>
      </c>
      <c r="AF94" s="424">
        <v>0.26</v>
      </c>
      <c r="AG94" s="424">
        <v>0.28000000000000003</v>
      </c>
      <c r="AH94" s="424">
        <v>0.3</v>
      </c>
      <c r="AI94" s="424">
        <v>0.32</v>
      </c>
      <c r="AJ94" s="424">
        <v>0.34</v>
      </c>
      <c r="AK94" s="424">
        <v>0.36</v>
      </c>
      <c r="AL94" s="424">
        <v>0.38</v>
      </c>
      <c r="AM94" s="424">
        <v>0.4</v>
      </c>
      <c r="AN94" s="424">
        <v>0.42</v>
      </c>
      <c r="AO94" s="424">
        <v>0.44</v>
      </c>
      <c r="AP94" s="860"/>
      <c r="AQ94" s="808"/>
    </row>
    <row r="95" spans="1:43" ht="55.5" customHeight="1">
      <c r="A95" s="852"/>
      <c r="B95" s="855"/>
      <c r="C95" s="663"/>
      <c r="D95" s="858"/>
      <c r="E95" s="151" t="s">
        <v>58</v>
      </c>
      <c r="F95" s="421"/>
      <c r="G95" s="421"/>
      <c r="H95" s="421"/>
      <c r="I95" s="421"/>
      <c r="J95" s="421"/>
      <c r="K95" s="421"/>
      <c r="L95" s="421"/>
      <c r="M95" s="421"/>
      <c r="N95" s="421"/>
      <c r="O95" s="421"/>
      <c r="P95" s="421"/>
      <c r="Q95" s="421"/>
      <c r="R95" s="421"/>
      <c r="S95" s="421"/>
      <c r="T95" s="421"/>
      <c r="U95" s="421"/>
      <c r="V95" s="421"/>
      <c r="W95" s="421"/>
      <c r="X95" s="421"/>
      <c r="Y95" s="421"/>
      <c r="Z95" s="421"/>
      <c r="AA95" s="421"/>
      <c r="AB95" s="421"/>
      <c r="AC95" s="421"/>
      <c r="AD95" s="422"/>
      <c r="AE95" s="422"/>
      <c r="AF95" s="422"/>
      <c r="AG95" s="422"/>
      <c r="AH95" s="422"/>
      <c r="AI95" s="422"/>
      <c r="AJ95" s="422"/>
      <c r="AK95" s="422"/>
      <c r="AL95" s="422"/>
      <c r="AM95" s="422"/>
      <c r="AN95" s="422"/>
      <c r="AO95" s="422"/>
      <c r="AP95" s="861"/>
      <c r="AQ95" s="809"/>
    </row>
    <row r="96" spans="1:43" ht="55.5" customHeight="1">
      <c r="A96" s="850">
        <v>7.3</v>
      </c>
      <c r="B96" s="853" t="s">
        <v>161</v>
      </c>
      <c r="C96" s="661" t="s">
        <v>24</v>
      </c>
      <c r="D96" s="856" t="s">
        <v>11</v>
      </c>
      <c r="E96" s="151" t="s">
        <v>57</v>
      </c>
      <c r="F96" s="421"/>
      <c r="G96" s="421"/>
      <c r="H96" s="421"/>
      <c r="I96" s="421"/>
      <c r="J96" s="421"/>
      <c r="K96" s="421"/>
      <c r="L96" s="421"/>
      <c r="M96" s="421"/>
      <c r="N96" s="421"/>
      <c r="O96" s="421"/>
      <c r="P96" s="421"/>
      <c r="Q96" s="421"/>
      <c r="R96" s="425">
        <v>4.2999999999999997E-2</v>
      </c>
      <c r="S96" s="425">
        <v>5.7000000000000002E-2</v>
      </c>
      <c r="T96" s="425">
        <v>4.2999999999999997E-2</v>
      </c>
      <c r="U96" s="425">
        <v>5.8999999999999997E-2</v>
      </c>
      <c r="V96" s="425">
        <v>0.09</v>
      </c>
      <c r="W96" s="425">
        <v>0.107</v>
      </c>
      <c r="X96" s="425">
        <v>0.11700000000000001</v>
      </c>
      <c r="Y96" s="425">
        <v>0.124</v>
      </c>
      <c r="Z96" s="425">
        <v>0.129</v>
      </c>
      <c r="AA96" s="425">
        <v>2.8000000000000001E-2</v>
      </c>
      <c r="AB96" s="425">
        <v>5.3999999999999999E-2</v>
      </c>
      <c r="AC96" s="425">
        <v>0.08</v>
      </c>
      <c r="AD96" s="426"/>
      <c r="AE96" s="426"/>
      <c r="AF96" s="426"/>
      <c r="AG96" s="426"/>
      <c r="AH96" s="426"/>
      <c r="AI96" s="426"/>
      <c r="AJ96" s="426"/>
      <c r="AK96" s="426"/>
      <c r="AL96" s="426"/>
      <c r="AM96" s="426"/>
      <c r="AN96" s="426"/>
      <c r="AO96" s="426"/>
      <c r="AP96" s="862" t="s">
        <v>272</v>
      </c>
      <c r="AQ96" s="807"/>
    </row>
    <row r="97" spans="1:43" ht="0.75" customHeight="1">
      <c r="A97" s="851"/>
      <c r="B97" s="854"/>
      <c r="C97" s="662"/>
      <c r="D97" s="857"/>
      <c r="E97" s="424" t="s">
        <v>38</v>
      </c>
      <c r="F97" s="424"/>
      <c r="G97" s="424"/>
      <c r="H97" s="424"/>
      <c r="I97" s="424"/>
      <c r="J97" s="424"/>
      <c r="K97" s="424"/>
      <c r="L97" s="424"/>
      <c r="M97" s="424"/>
      <c r="N97" s="424"/>
      <c r="O97" s="424"/>
      <c r="P97" s="424"/>
      <c r="Q97" s="424"/>
      <c r="R97" s="424"/>
      <c r="S97" s="424"/>
      <c r="T97" s="424"/>
      <c r="U97" s="424"/>
      <c r="V97" s="424"/>
      <c r="W97" s="424"/>
      <c r="X97" s="424"/>
      <c r="Y97" s="424"/>
      <c r="Z97" s="424"/>
      <c r="AA97" s="424"/>
      <c r="AB97" s="424"/>
      <c r="AC97" s="424"/>
      <c r="AD97" s="424">
        <v>4.0000000000000202E-2</v>
      </c>
      <c r="AE97" s="424">
        <v>5.0000000000000197E-2</v>
      </c>
      <c r="AF97" s="424">
        <v>6.0000000000000199E-2</v>
      </c>
      <c r="AG97" s="424">
        <v>7.0000000000000104E-2</v>
      </c>
      <c r="AH97" s="424">
        <v>8.0000000000000099E-2</v>
      </c>
      <c r="AI97" s="424">
        <v>9.0000000000000094E-2</v>
      </c>
      <c r="AJ97" s="424">
        <v>0.1</v>
      </c>
      <c r="AK97" s="424">
        <v>0.11</v>
      </c>
      <c r="AL97" s="424">
        <v>0.12</v>
      </c>
      <c r="AM97" s="424">
        <v>0.13</v>
      </c>
      <c r="AN97" s="424">
        <v>0.14000000000000001</v>
      </c>
      <c r="AO97" s="424">
        <v>0.15</v>
      </c>
      <c r="AP97" s="863"/>
      <c r="AQ97" s="808"/>
    </row>
    <row r="98" spans="1:43" ht="55.5" customHeight="1">
      <c r="A98" s="852"/>
      <c r="B98" s="855"/>
      <c r="C98" s="663"/>
      <c r="D98" s="858"/>
      <c r="E98" s="151" t="s">
        <v>58</v>
      </c>
      <c r="F98" s="421"/>
      <c r="G98" s="421"/>
      <c r="H98" s="421"/>
      <c r="I98" s="421"/>
      <c r="J98" s="421"/>
      <c r="K98" s="421"/>
      <c r="L98" s="421"/>
      <c r="M98" s="421"/>
      <c r="N98" s="421"/>
      <c r="O98" s="421"/>
      <c r="P98" s="421"/>
      <c r="Q98" s="421"/>
      <c r="R98" s="421"/>
      <c r="S98" s="421"/>
      <c r="T98" s="421"/>
      <c r="U98" s="421"/>
      <c r="V98" s="421"/>
      <c r="W98" s="421"/>
      <c r="X98" s="421"/>
      <c r="Y98" s="421"/>
      <c r="Z98" s="421"/>
      <c r="AA98" s="421"/>
      <c r="AB98" s="421"/>
      <c r="AC98" s="421"/>
      <c r="AD98" s="422"/>
      <c r="AE98" s="422"/>
      <c r="AF98" s="422"/>
      <c r="AG98" s="422"/>
      <c r="AH98" s="422"/>
      <c r="AI98" s="422"/>
      <c r="AJ98" s="422"/>
      <c r="AK98" s="422"/>
      <c r="AL98" s="422"/>
      <c r="AM98" s="422"/>
      <c r="AN98" s="422"/>
      <c r="AO98" s="422"/>
      <c r="AP98" s="864"/>
      <c r="AQ98" s="809"/>
    </row>
    <row r="99" spans="1:43" ht="55.5" customHeight="1">
      <c r="A99" s="847" t="s">
        <v>158</v>
      </c>
      <c r="B99" s="848"/>
      <c r="C99" s="848"/>
      <c r="D99" s="848"/>
      <c r="E99" s="848"/>
      <c r="F99" s="848"/>
      <c r="G99" s="848"/>
      <c r="H99" s="848"/>
      <c r="I99" s="848"/>
      <c r="J99" s="848"/>
      <c r="K99" s="848"/>
      <c r="L99" s="848"/>
      <c r="M99" s="848"/>
      <c r="N99" s="848"/>
      <c r="O99" s="848"/>
      <c r="P99" s="848"/>
      <c r="Q99" s="848"/>
      <c r="R99" s="848"/>
      <c r="S99" s="848"/>
      <c r="T99" s="848"/>
      <c r="U99" s="848"/>
      <c r="V99" s="848"/>
      <c r="W99" s="848"/>
      <c r="X99" s="848"/>
      <c r="Y99" s="848"/>
      <c r="Z99" s="848"/>
      <c r="AA99" s="848"/>
      <c r="AB99" s="848"/>
      <c r="AC99" s="848"/>
      <c r="AD99" s="848"/>
      <c r="AE99" s="848"/>
      <c r="AF99" s="848"/>
      <c r="AG99" s="848"/>
      <c r="AH99" s="848"/>
      <c r="AI99" s="848"/>
      <c r="AJ99" s="848"/>
      <c r="AK99" s="848"/>
      <c r="AL99" s="848"/>
      <c r="AM99" s="848"/>
      <c r="AN99" s="848"/>
      <c r="AO99" s="848"/>
      <c r="AP99" s="848"/>
      <c r="AQ99" s="849"/>
    </row>
    <row r="100" spans="1:43" ht="55.5" customHeight="1">
      <c r="A100" s="837">
        <v>8.1</v>
      </c>
      <c r="B100" s="838" t="s">
        <v>288</v>
      </c>
      <c r="C100" s="679" t="s">
        <v>24</v>
      </c>
      <c r="D100" s="839" t="s">
        <v>11</v>
      </c>
      <c r="E100" s="431" t="s">
        <v>57</v>
      </c>
      <c r="F100" s="431"/>
      <c r="G100" s="431"/>
      <c r="H100" s="431"/>
      <c r="I100" s="431"/>
      <c r="J100" s="431"/>
      <c r="K100" s="431"/>
      <c r="L100" s="431"/>
      <c r="M100" s="431"/>
      <c r="N100" s="431"/>
      <c r="O100" s="431"/>
      <c r="P100" s="431"/>
      <c r="Q100" s="431"/>
      <c r="R100" s="496">
        <v>0.1111</v>
      </c>
      <c r="S100" s="496">
        <v>0.125</v>
      </c>
      <c r="T100" s="496">
        <v>0.14080000000000001</v>
      </c>
      <c r="U100" s="496">
        <v>9.3799999999999994E-2</v>
      </c>
      <c r="V100" s="496">
        <v>0.18540000000000001</v>
      </c>
      <c r="W100" s="496">
        <v>0.24809999999999999</v>
      </c>
      <c r="X100" s="496">
        <v>0.16309999999999999</v>
      </c>
      <c r="Y100" s="496">
        <v>0.17649999999999999</v>
      </c>
      <c r="Z100" s="496">
        <v>0.16800000000000001</v>
      </c>
      <c r="AA100" s="496">
        <v>0.13730000000000001</v>
      </c>
      <c r="AB100" s="496">
        <v>0.17929999999999999</v>
      </c>
      <c r="AC100" s="496">
        <v>0.19439999999999999</v>
      </c>
      <c r="AD100" s="496">
        <v>0.14480000000000001</v>
      </c>
      <c r="AE100" s="524">
        <v>0.15090000000000001</v>
      </c>
      <c r="AF100" s="496">
        <v>0.1</v>
      </c>
      <c r="AG100" s="496"/>
      <c r="AH100" s="496"/>
      <c r="AI100" s="496"/>
      <c r="AJ100" s="496"/>
      <c r="AK100" s="496"/>
      <c r="AL100" s="496"/>
      <c r="AM100" s="496"/>
      <c r="AN100" s="496"/>
      <c r="AO100" s="496"/>
      <c r="AP100" s="840" t="s">
        <v>252</v>
      </c>
      <c r="AQ100" s="843"/>
    </row>
    <row r="101" spans="1:43" ht="0.75" customHeight="1">
      <c r="A101" s="837"/>
      <c r="B101" s="838"/>
      <c r="C101" s="679"/>
      <c r="D101" s="839"/>
      <c r="E101" s="431" t="s">
        <v>38</v>
      </c>
      <c r="F101" s="432"/>
      <c r="G101" s="432"/>
      <c r="H101" s="432"/>
      <c r="I101" s="432"/>
      <c r="J101" s="432"/>
      <c r="K101" s="432"/>
      <c r="L101" s="432"/>
      <c r="M101" s="432"/>
      <c r="N101" s="432"/>
      <c r="O101" s="432"/>
      <c r="P101" s="432"/>
      <c r="Q101" s="432"/>
      <c r="R101" s="432"/>
      <c r="S101" s="432"/>
      <c r="T101" s="432"/>
      <c r="U101" s="432"/>
      <c r="V101" s="432"/>
      <c r="W101" s="432"/>
      <c r="X101" s="432"/>
      <c r="Y101" s="432"/>
      <c r="Z101" s="432"/>
      <c r="AA101" s="432"/>
      <c r="AB101" s="432"/>
      <c r="AC101" s="432"/>
      <c r="AD101" s="432">
        <v>0.16</v>
      </c>
      <c r="AE101" s="432">
        <v>0.152</v>
      </c>
      <c r="AF101" s="432">
        <v>0.14480000000000001</v>
      </c>
      <c r="AG101" s="432">
        <v>0.1376</v>
      </c>
      <c r="AH101" s="432">
        <v>0.13039999999999999</v>
      </c>
      <c r="AI101" s="432">
        <v>0.1232</v>
      </c>
      <c r="AJ101" s="432">
        <v>0.11600000000000001</v>
      </c>
      <c r="AK101" s="432">
        <v>0.10879999999999999</v>
      </c>
      <c r="AL101" s="432">
        <v>0.1016</v>
      </c>
      <c r="AM101" s="432">
        <v>9.4399999999999998E-2</v>
      </c>
      <c r="AN101" s="432">
        <v>8.72E-2</v>
      </c>
      <c r="AO101" s="432">
        <v>0.08</v>
      </c>
      <c r="AP101" s="841"/>
      <c r="AQ101" s="844"/>
    </row>
    <row r="102" spans="1:43" ht="55.5" customHeight="1">
      <c r="A102" s="837"/>
      <c r="B102" s="838"/>
      <c r="C102" s="679"/>
      <c r="D102" s="839"/>
      <c r="E102" s="431" t="s">
        <v>58</v>
      </c>
      <c r="F102" s="431"/>
      <c r="G102" s="431"/>
      <c r="H102" s="431"/>
      <c r="I102" s="431"/>
      <c r="J102" s="431"/>
      <c r="K102" s="431"/>
      <c r="L102" s="431"/>
      <c r="M102" s="431"/>
      <c r="N102" s="431"/>
      <c r="O102" s="431"/>
      <c r="P102" s="431"/>
      <c r="Q102" s="431"/>
      <c r="R102" s="431"/>
      <c r="S102" s="496"/>
      <c r="T102" s="496"/>
      <c r="U102" s="496"/>
      <c r="V102" s="496"/>
      <c r="W102" s="496"/>
      <c r="X102" s="496"/>
      <c r="Y102" s="496"/>
      <c r="Z102" s="496"/>
      <c r="AA102" s="496"/>
      <c r="AB102" s="496"/>
      <c r="AC102" s="496"/>
      <c r="AD102" s="497"/>
      <c r="AE102" s="497"/>
      <c r="AF102" s="497"/>
      <c r="AG102" s="496"/>
      <c r="AH102" s="496"/>
      <c r="AI102" s="496"/>
      <c r="AJ102" s="496"/>
      <c r="AK102" s="496"/>
      <c r="AL102" s="496"/>
      <c r="AM102" s="496"/>
      <c r="AN102" s="496"/>
      <c r="AO102" s="496"/>
      <c r="AP102" s="842"/>
      <c r="AQ102" s="845"/>
    </row>
    <row r="103" spans="1:43" ht="55.5" customHeight="1">
      <c r="A103" s="837">
        <v>8.1999999999999993</v>
      </c>
      <c r="B103" s="838" t="s">
        <v>289</v>
      </c>
      <c r="C103" s="679" t="s">
        <v>24</v>
      </c>
      <c r="D103" s="839" t="s">
        <v>11</v>
      </c>
      <c r="E103" s="431" t="s">
        <v>57</v>
      </c>
      <c r="F103" s="431"/>
      <c r="G103" s="431"/>
      <c r="H103" s="431"/>
      <c r="I103" s="431"/>
      <c r="J103" s="431"/>
      <c r="K103" s="431"/>
      <c r="L103" s="431"/>
      <c r="M103" s="431"/>
      <c r="N103" s="431"/>
      <c r="O103" s="431"/>
      <c r="P103" s="431"/>
      <c r="Q103" s="431"/>
      <c r="R103" s="496">
        <v>6.25E-2</v>
      </c>
      <c r="S103" s="496">
        <v>8.8700000000000001E-2</v>
      </c>
      <c r="T103" s="496">
        <v>6.6100000000000006E-2</v>
      </c>
      <c r="U103" s="496">
        <v>6.3600000000000004E-2</v>
      </c>
      <c r="V103" s="496">
        <v>5.96E-2</v>
      </c>
      <c r="W103" s="496">
        <v>0.1391</v>
      </c>
      <c r="X103" s="496">
        <v>7.5200000000000003E-2</v>
      </c>
      <c r="Y103" s="496">
        <v>0.112</v>
      </c>
      <c r="Z103" s="496">
        <v>5.3800000000000001E-2</v>
      </c>
      <c r="AA103" s="496">
        <v>0.1024</v>
      </c>
      <c r="AB103" s="496">
        <v>1.89E-2</v>
      </c>
      <c r="AC103" s="496">
        <v>0.129</v>
      </c>
      <c r="AD103" s="496">
        <v>7.0999999999999994E-2</v>
      </c>
      <c r="AE103" s="496">
        <v>2.5899999999999999E-2</v>
      </c>
      <c r="AF103" s="496">
        <v>3.5999999999999997E-2</v>
      </c>
      <c r="AG103" s="496"/>
      <c r="AH103" s="496"/>
      <c r="AI103" s="496"/>
      <c r="AJ103" s="496"/>
      <c r="AK103" s="496"/>
      <c r="AL103" s="496"/>
      <c r="AM103" s="496"/>
      <c r="AN103" s="496"/>
      <c r="AO103" s="496"/>
      <c r="AP103" s="630" t="s">
        <v>253</v>
      </c>
      <c r="AQ103" s="843"/>
    </row>
    <row r="104" spans="1:43" ht="1.5" customHeight="1">
      <c r="A104" s="837"/>
      <c r="B104" s="838"/>
      <c r="C104" s="679"/>
      <c r="D104" s="839"/>
      <c r="E104" s="431" t="s">
        <v>38</v>
      </c>
      <c r="F104" s="432"/>
      <c r="G104" s="432"/>
      <c r="H104" s="432"/>
      <c r="I104" s="432"/>
      <c r="J104" s="432"/>
      <c r="K104" s="432"/>
      <c r="L104" s="432"/>
      <c r="M104" s="432"/>
      <c r="N104" s="432"/>
      <c r="O104" s="432"/>
      <c r="P104" s="432"/>
      <c r="Q104" s="432"/>
      <c r="R104" s="432"/>
      <c r="S104" s="432"/>
      <c r="T104" s="432"/>
      <c r="U104" s="432"/>
      <c r="V104" s="432"/>
      <c r="W104" s="432"/>
      <c r="X104" s="432"/>
      <c r="Y104" s="432"/>
      <c r="Z104" s="432"/>
      <c r="AA104" s="432"/>
      <c r="AB104" s="432"/>
      <c r="AC104" s="432"/>
      <c r="AD104" s="432">
        <v>8.9599999999999999E-2</v>
      </c>
      <c r="AE104" s="432">
        <v>8.5999999999999993E-2</v>
      </c>
      <c r="AF104" s="432">
        <v>8.2400000000000001E-2</v>
      </c>
      <c r="AG104" s="432">
        <v>7.8799999999999995E-2</v>
      </c>
      <c r="AH104" s="432">
        <v>7.5200000000000003E-2</v>
      </c>
      <c r="AI104" s="432">
        <v>7.1599999999999997E-2</v>
      </c>
      <c r="AJ104" s="432">
        <v>6.8000000000000005E-2</v>
      </c>
      <c r="AK104" s="432">
        <v>6.4399999999999999E-2</v>
      </c>
      <c r="AL104" s="432">
        <v>6.08E-2</v>
      </c>
      <c r="AM104" s="432">
        <v>5.7200000000000001E-2</v>
      </c>
      <c r="AN104" s="432">
        <v>5.3600000000000002E-2</v>
      </c>
      <c r="AO104" s="432">
        <v>0.05</v>
      </c>
      <c r="AP104" s="631"/>
      <c r="AQ104" s="844"/>
    </row>
    <row r="105" spans="1:43" ht="55.5" customHeight="1">
      <c r="A105" s="837"/>
      <c r="B105" s="838"/>
      <c r="C105" s="679"/>
      <c r="D105" s="839"/>
      <c r="E105" s="431" t="s">
        <v>58</v>
      </c>
      <c r="F105" s="431"/>
      <c r="G105" s="431"/>
      <c r="H105" s="431"/>
      <c r="I105" s="431"/>
      <c r="J105" s="431"/>
      <c r="K105" s="431"/>
      <c r="L105" s="431"/>
      <c r="M105" s="431"/>
      <c r="N105" s="431"/>
      <c r="O105" s="431"/>
      <c r="P105" s="431"/>
      <c r="Q105" s="431"/>
      <c r="R105" s="431"/>
      <c r="S105" s="431"/>
      <c r="T105" s="431"/>
      <c r="U105" s="431"/>
      <c r="V105" s="431"/>
      <c r="W105" s="431"/>
      <c r="X105" s="431"/>
      <c r="Y105" s="431"/>
      <c r="Z105" s="431"/>
      <c r="AA105" s="431"/>
      <c r="AB105" s="431"/>
      <c r="AC105" s="431"/>
      <c r="AD105" s="498"/>
      <c r="AE105" s="498"/>
      <c r="AF105" s="498"/>
      <c r="AG105" s="431"/>
      <c r="AH105" s="431"/>
      <c r="AI105" s="431"/>
      <c r="AJ105" s="431"/>
      <c r="AK105" s="431"/>
      <c r="AL105" s="431"/>
      <c r="AM105" s="431"/>
      <c r="AN105" s="431"/>
      <c r="AO105" s="431"/>
      <c r="AP105" s="632"/>
      <c r="AQ105" s="845"/>
    </row>
    <row r="106" spans="1:43" ht="55.5" customHeight="1">
      <c r="A106" s="837">
        <v>8.3000000000000007</v>
      </c>
      <c r="B106" s="838" t="s">
        <v>290</v>
      </c>
      <c r="C106" s="679" t="s">
        <v>24</v>
      </c>
      <c r="D106" s="839" t="s">
        <v>11</v>
      </c>
      <c r="E106" s="431" t="s">
        <v>57</v>
      </c>
      <c r="F106" s="431"/>
      <c r="G106" s="431"/>
      <c r="H106" s="431"/>
      <c r="I106" s="431"/>
      <c r="J106" s="431"/>
      <c r="K106" s="431"/>
      <c r="L106" s="431"/>
      <c r="M106" s="431"/>
      <c r="N106" s="431"/>
      <c r="O106" s="431"/>
      <c r="P106" s="431"/>
      <c r="Q106" s="431"/>
      <c r="R106" s="496">
        <v>5.0599999999999999E-2</v>
      </c>
      <c r="S106" s="496">
        <v>0.03</v>
      </c>
      <c r="T106" s="496">
        <v>6.3200000000000006E-2</v>
      </c>
      <c r="U106" s="496">
        <v>3.1300000000000001E-2</v>
      </c>
      <c r="V106" s="496">
        <v>0</v>
      </c>
      <c r="W106" s="496">
        <v>1.5599999999999999E-2</v>
      </c>
      <c r="X106" s="496">
        <v>1.9400000000000001E-2</v>
      </c>
      <c r="Y106" s="496">
        <v>2.9899999999999999E-2</v>
      </c>
      <c r="Z106" s="496">
        <v>0</v>
      </c>
      <c r="AA106" s="496">
        <v>3.5700000000000003E-2</v>
      </c>
      <c r="AB106" s="496">
        <v>7.8899999999999998E-2</v>
      </c>
      <c r="AC106" s="496">
        <v>5.8000000000000003E-2</v>
      </c>
      <c r="AD106" s="496">
        <v>0</v>
      </c>
      <c r="AE106" s="496">
        <v>4.1700000000000001E-2</v>
      </c>
      <c r="AF106" s="496">
        <v>1.4E-2</v>
      </c>
      <c r="AG106" s="496"/>
      <c r="AH106" s="496"/>
      <c r="AI106" s="496"/>
      <c r="AJ106" s="496"/>
      <c r="AK106" s="496"/>
      <c r="AL106" s="496"/>
      <c r="AM106" s="496"/>
      <c r="AN106" s="496"/>
      <c r="AO106" s="496"/>
      <c r="AP106" s="630" t="s">
        <v>254</v>
      </c>
      <c r="AQ106" s="843"/>
    </row>
    <row r="107" spans="1:43" ht="1.5" customHeight="1">
      <c r="A107" s="837"/>
      <c r="B107" s="838"/>
      <c r="C107" s="679"/>
      <c r="D107" s="839"/>
      <c r="E107" s="431" t="s">
        <v>38</v>
      </c>
      <c r="F107" s="432"/>
      <c r="G107" s="432"/>
      <c r="H107" s="432"/>
      <c r="I107" s="432"/>
      <c r="J107" s="432"/>
      <c r="K107" s="432"/>
      <c r="L107" s="432"/>
      <c r="M107" s="432"/>
      <c r="N107" s="432"/>
      <c r="O107" s="432"/>
      <c r="P107" s="432"/>
      <c r="Q107" s="432"/>
      <c r="R107" s="496"/>
      <c r="S107" s="496"/>
      <c r="T107" s="496"/>
      <c r="U107" s="496"/>
      <c r="V107" s="496"/>
      <c r="W107" s="496"/>
      <c r="X107" s="496"/>
      <c r="Y107" s="496"/>
      <c r="Z107" s="496"/>
      <c r="AA107" s="496"/>
      <c r="AB107" s="496"/>
      <c r="AC107" s="496"/>
      <c r="AD107" s="496">
        <v>4.9799999999999997E-2</v>
      </c>
      <c r="AE107" s="496">
        <v>4.8000000000000001E-2</v>
      </c>
      <c r="AF107" s="496">
        <v>4.6199999999999998E-2</v>
      </c>
      <c r="AG107" s="496">
        <v>4.4400000000000002E-2</v>
      </c>
      <c r="AH107" s="496">
        <v>4.2599999999999999E-2</v>
      </c>
      <c r="AI107" s="496">
        <v>4.0800000000000003E-2</v>
      </c>
      <c r="AJ107" s="496">
        <v>3.9E-2</v>
      </c>
      <c r="AK107" s="496">
        <v>3.7199999999999997E-2</v>
      </c>
      <c r="AL107" s="496">
        <v>3.5400000000000001E-2</v>
      </c>
      <c r="AM107" s="496">
        <v>3.3599999999999998E-2</v>
      </c>
      <c r="AN107" s="496">
        <v>3.1800000000000002E-2</v>
      </c>
      <c r="AO107" s="496">
        <v>0.03</v>
      </c>
      <c r="AP107" s="631"/>
      <c r="AQ107" s="844"/>
    </row>
    <row r="108" spans="1:43" ht="55.5" customHeight="1">
      <c r="A108" s="837"/>
      <c r="B108" s="838"/>
      <c r="C108" s="679"/>
      <c r="D108" s="839"/>
      <c r="E108" s="431" t="s">
        <v>58</v>
      </c>
      <c r="F108" s="431"/>
      <c r="G108" s="431"/>
      <c r="H108" s="431"/>
      <c r="I108" s="431"/>
      <c r="J108" s="431"/>
      <c r="K108" s="431"/>
      <c r="L108" s="431"/>
      <c r="M108" s="431"/>
      <c r="N108" s="431"/>
      <c r="O108" s="431"/>
      <c r="P108" s="431"/>
      <c r="Q108" s="431"/>
      <c r="R108" s="496"/>
      <c r="S108" s="496"/>
      <c r="T108" s="496"/>
      <c r="U108" s="496"/>
      <c r="V108" s="496"/>
      <c r="W108" s="496"/>
      <c r="X108" s="496"/>
      <c r="Y108" s="496"/>
      <c r="Z108" s="496"/>
      <c r="AA108" s="496"/>
      <c r="AB108" s="496"/>
      <c r="AC108" s="496"/>
      <c r="AD108" s="497"/>
      <c r="AE108" s="497"/>
      <c r="AF108" s="497"/>
      <c r="AG108" s="496"/>
      <c r="AH108" s="496"/>
      <c r="AI108" s="496"/>
      <c r="AJ108" s="496"/>
      <c r="AK108" s="496"/>
      <c r="AL108" s="496"/>
      <c r="AM108" s="496"/>
      <c r="AN108" s="496"/>
      <c r="AO108" s="496"/>
      <c r="AP108" s="632"/>
      <c r="AQ108" s="845"/>
    </row>
    <row r="109" spans="1:43" ht="55.5" customHeight="1">
      <c r="A109" s="837">
        <v>8.4</v>
      </c>
      <c r="B109" s="838" t="s">
        <v>291</v>
      </c>
      <c r="C109" s="679" t="s">
        <v>24</v>
      </c>
      <c r="D109" s="839" t="s">
        <v>11</v>
      </c>
      <c r="E109" s="431" t="s">
        <v>57</v>
      </c>
      <c r="F109" s="431"/>
      <c r="G109" s="431"/>
      <c r="H109" s="431"/>
      <c r="I109" s="431"/>
      <c r="J109" s="431"/>
      <c r="K109" s="431"/>
      <c r="L109" s="431"/>
      <c r="M109" s="431"/>
      <c r="N109" s="431"/>
      <c r="O109" s="431"/>
      <c r="P109" s="431"/>
      <c r="Q109" s="431"/>
      <c r="R109" s="496">
        <v>6.54E-2</v>
      </c>
      <c r="S109" s="496">
        <v>0.14080000000000001</v>
      </c>
      <c r="T109" s="496">
        <v>0.14879999999999999</v>
      </c>
      <c r="U109" s="496">
        <v>9.3299999999999994E-2</v>
      </c>
      <c r="V109" s="496">
        <v>3.3300000000000003E-2</v>
      </c>
      <c r="W109" s="496">
        <v>0.1293</v>
      </c>
      <c r="X109" s="496">
        <v>0.1235</v>
      </c>
      <c r="Y109" s="496">
        <v>6.1499999999999999E-2</v>
      </c>
      <c r="Z109" s="496">
        <v>7.8600000000000003E-2</v>
      </c>
      <c r="AA109" s="496">
        <v>0.10050000000000001</v>
      </c>
      <c r="AB109" s="496">
        <v>0.1172</v>
      </c>
      <c r="AC109" s="496">
        <v>8.2000000000000003E-2</v>
      </c>
      <c r="AD109" s="496">
        <v>7.2300000000000003E-2</v>
      </c>
      <c r="AE109" s="496">
        <v>5.2900000000000003E-2</v>
      </c>
      <c r="AF109" s="496">
        <v>7.5999999999999998E-2</v>
      </c>
      <c r="AG109" s="496"/>
      <c r="AH109" s="496"/>
      <c r="AI109" s="496"/>
      <c r="AJ109" s="496"/>
      <c r="AK109" s="496"/>
      <c r="AL109" s="496"/>
      <c r="AM109" s="496"/>
      <c r="AN109" s="496"/>
      <c r="AO109" s="496"/>
      <c r="AP109" s="630" t="s">
        <v>255</v>
      </c>
      <c r="AQ109" s="843"/>
    </row>
    <row r="110" spans="1:43" ht="1.5" customHeight="1">
      <c r="A110" s="837"/>
      <c r="B110" s="838"/>
      <c r="C110" s="679"/>
      <c r="D110" s="839"/>
      <c r="E110" s="431" t="s">
        <v>38</v>
      </c>
      <c r="F110" s="432"/>
      <c r="G110" s="432"/>
      <c r="H110" s="432"/>
      <c r="I110" s="432"/>
      <c r="J110" s="432"/>
      <c r="K110" s="432"/>
      <c r="L110" s="432"/>
      <c r="M110" s="432"/>
      <c r="N110" s="432"/>
      <c r="O110" s="432"/>
      <c r="P110" s="432"/>
      <c r="Q110" s="432"/>
      <c r="R110" s="496"/>
      <c r="S110" s="496"/>
      <c r="T110" s="496"/>
      <c r="U110" s="496"/>
      <c r="V110" s="496"/>
      <c r="W110" s="496"/>
      <c r="X110" s="496"/>
      <c r="Y110" s="496"/>
      <c r="Z110" s="496"/>
      <c r="AA110" s="496"/>
      <c r="AB110" s="496"/>
      <c r="AC110" s="496"/>
      <c r="AD110" s="496">
        <v>8.9599999999999999E-2</v>
      </c>
      <c r="AE110" s="496">
        <v>8.5999999999999993E-2</v>
      </c>
      <c r="AF110" s="496">
        <v>8.2400000000000001E-2</v>
      </c>
      <c r="AG110" s="496">
        <v>7.8799999999999995E-2</v>
      </c>
      <c r="AH110" s="496">
        <v>7.5200000000000003E-2</v>
      </c>
      <c r="AI110" s="496">
        <v>7.1599999999999997E-2</v>
      </c>
      <c r="AJ110" s="496">
        <v>6.8000000000000005E-2</v>
      </c>
      <c r="AK110" s="496">
        <v>6.4399999999999999E-2</v>
      </c>
      <c r="AL110" s="496">
        <v>6.08E-2</v>
      </c>
      <c r="AM110" s="496">
        <v>5.7200000000000001E-2</v>
      </c>
      <c r="AN110" s="496">
        <v>5.3600000000000002E-2</v>
      </c>
      <c r="AO110" s="496">
        <v>0.05</v>
      </c>
      <c r="AP110" s="631"/>
      <c r="AQ110" s="844"/>
    </row>
    <row r="111" spans="1:43" ht="55.5" customHeight="1">
      <c r="A111" s="837"/>
      <c r="B111" s="838"/>
      <c r="C111" s="679"/>
      <c r="D111" s="839"/>
      <c r="E111" s="431" t="s">
        <v>58</v>
      </c>
      <c r="F111" s="431"/>
      <c r="G111" s="431"/>
      <c r="H111" s="431"/>
      <c r="I111" s="431"/>
      <c r="J111" s="431"/>
      <c r="K111" s="431"/>
      <c r="L111" s="431"/>
      <c r="M111" s="431"/>
      <c r="N111" s="431"/>
      <c r="O111" s="431"/>
      <c r="P111" s="431"/>
      <c r="Q111" s="431"/>
      <c r="R111" s="496"/>
      <c r="S111" s="496"/>
      <c r="T111" s="496"/>
      <c r="U111" s="496"/>
      <c r="V111" s="496"/>
      <c r="W111" s="496"/>
      <c r="X111" s="496"/>
      <c r="Y111" s="496"/>
      <c r="Z111" s="496"/>
      <c r="AA111" s="496"/>
      <c r="AB111" s="496"/>
      <c r="AC111" s="496"/>
      <c r="AD111" s="497"/>
      <c r="AE111" s="497"/>
      <c r="AF111" s="497"/>
      <c r="AG111" s="496"/>
      <c r="AH111" s="496"/>
      <c r="AI111" s="496"/>
      <c r="AJ111" s="496"/>
      <c r="AK111" s="496"/>
      <c r="AL111" s="496"/>
      <c r="AM111" s="496"/>
      <c r="AN111" s="496"/>
      <c r="AO111" s="496"/>
      <c r="AP111" s="632"/>
      <c r="AQ111" s="845"/>
    </row>
    <row r="112" spans="1:43" ht="55.5" customHeight="1">
      <c r="A112" s="837">
        <v>8.5</v>
      </c>
      <c r="B112" s="838" t="s">
        <v>292</v>
      </c>
      <c r="C112" s="679" t="s">
        <v>24</v>
      </c>
      <c r="D112" s="839" t="s">
        <v>11</v>
      </c>
      <c r="E112" s="431" t="s">
        <v>57</v>
      </c>
      <c r="F112" s="431"/>
      <c r="G112" s="431"/>
      <c r="H112" s="431"/>
      <c r="I112" s="431"/>
      <c r="J112" s="431"/>
      <c r="K112" s="431"/>
      <c r="L112" s="431"/>
      <c r="M112" s="431"/>
      <c r="N112" s="431"/>
      <c r="O112" s="431"/>
      <c r="P112" s="431"/>
      <c r="Q112" s="431"/>
      <c r="R112" s="496">
        <v>9.3799999999999994E-2</v>
      </c>
      <c r="S112" s="496">
        <v>9.7600000000000006E-2</v>
      </c>
      <c r="T112" s="496">
        <v>8.8499999999999995E-2</v>
      </c>
      <c r="U112" s="496">
        <v>0.1176</v>
      </c>
      <c r="V112" s="496">
        <v>0.1013</v>
      </c>
      <c r="W112" s="496">
        <v>6.4500000000000002E-2</v>
      </c>
      <c r="X112" s="496">
        <v>0.1067</v>
      </c>
      <c r="Y112" s="496">
        <v>7.2900000000000006E-2</v>
      </c>
      <c r="Z112" s="496">
        <v>0.1356</v>
      </c>
      <c r="AA112" s="496">
        <v>8.4500000000000006E-2</v>
      </c>
      <c r="AB112" s="496">
        <v>0.10979999999999999</v>
      </c>
      <c r="AC112" s="496">
        <v>7.6100000000000001E-2</v>
      </c>
      <c r="AD112" s="496">
        <v>0.12859999999999999</v>
      </c>
      <c r="AE112" s="496">
        <v>4.0500000000000001E-2</v>
      </c>
      <c r="AF112" s="496">
        <v>8.3000000000000004E-2</v>
      </c>
      <c r="AG112" s="496"/>
      <c r="AH112" s="496"/>
      <c r="AI112" s="496"/>
      <c r="AJ112" s="496"/>
      <c r="AK112" s="496"/>
      <c r="AL112" s="496"/>
      <c r="AM112" s="496"/>
      <c r="AN112" s="496"/>
      <c r="AO112" s="496"/>
      <c r="AP112" s="840" t="s">
        <v>256</v>
      </c>
      <c r="AQ112" s="843"/>
    </row>
    <row r="113" spans="1:43" ht="1.5" customHeight="1">
      <c r="A113" s="837"/>
      <c r="B113" s="838"/>
      <c r="C113" s="679"/>
      <c r="D113" s="839"/>
      <c r="E113" s="431" t="s">
        <v>38</v>
      </c>
      <c r="F113" s="432"/>
      <c r="G113" s="432"/>
      <c r="H113" s="432"/>
      <c r="I113" s="432"/>
      <c r="J113" s="432"/>
      <c r="K113" s="432"/>
      <c r="L113" s="432"/>
      <c r="M113" s="432"/>
      <c r="N113" s="432"/>
      <c r="O113" s="432"/>
      <c r="P113" s="432"/>
      <c r="Q113" s="432"/>
      <c r="R113" s="496"/>
      <c r="S113" s="496"/>
      <c r="T113" s="496"/>
      <c r="U113" s="496"/>
      <c r="V113" s="496"/>
      <c r="W113" s="496"/>
      <c r="X113" s="496"/>
      <c r="Y113" s="496"/>
      <c r="Z113" s="496"/>
      <c r="AA113" s="496"/>
      <c r="AB113" s="496"/>
      <c r="AC113" s="496"/>
      <c r="AD113" s="496">
        <v>8.9599999999999999E-2</v>
      </c>
      <c r="AE113" s="496">
        <v>8.5999999999999993E-2</v>
      </c>
      <c r="AF113" s="496">
        <v>8.2400000000000001E-2</v>
      </c>
      <c r="AG113" s="496">
        <v>7.8799999999999995E-2</v>
      </c>
      <c r="AH113" s="496">
        <v>7.5200000000000003E-2</v>
      </c>
      <c r="AI113" s="496">
        <v>7.1599999999999997E-2</v>
      </c>
      <c r="AJ113" s="496">
        <v>6.8000000000000005E-2</v>
      </c>
      <c r="AK113" s="496">
        <v>6.4399999999999999E-2</v>
      </c>
      <c r="AL113" s="496">
        <v>6.08E-2</v>
      </c>
      <c r="AM113" s="496">
        <v>5.7200000000000001E-2</v>
      </c>
      <c r="AN113" s="496">
        <v>5.3600000000000002E-2</v>
      </c>
      <c r="AO113" s="496">
        <v>0.05</v>
      </c>
      <c r="AP113" s="841"/>
      <c r="AQ113" s="844"/>
    </row>
    <row r="114" spans="1:43" ht="55.5" customHeight="1">
      <c r="A114" s="837"/>
      <c r="B114" s="838"/>
      <c r="C114" s="679"/>
      <c r="D114" s="839"/>
      <c r="E114" s="431" t="s">
        <v>58</v>
      </c>
      <c r="F114" s="431"/>
      <c r="G114" s="431"/>
      <c r="H114" s="431"/>
      <c r="I114" s="431"/>
      <c r="J114" s="431"/>
      <c r="K114" s="431"/>
      <c r="L114" s="431"/>
      <c r="M114" s="431"/>
      <c r="N114" s="431"/>
      <c r="O114" s="431"/>
      <c r="P114" s="431"/>
      <c r="Q114" s="431"/>
      <c r="R114" s="496"/>
      <c r="S114" s="496"/>
      <c r="T114" s="496"/>
      <c r="U114" s="496"/>
      <c r="V114" s="496"/>
      <c r="W114" s="496"/>
      <c r="X114" s="496"/>
      <c r="Y114" s="496"/>
      <c r="Z114" s="496"/>
      <c r="AA114" s="496"/>
      <c r="AB114" s="496"/>
      <c r="AC114" s="496"/>
      <c r="AD114" s="499"/>
      <c r="AE114" s="497"/>
      <c r="AF114" s="499"/>
      <c r="AG114" s="496"/>
      <c r="AH114" s="496"/>
      <c r="AI114" s="496"/>
      <c r="AJ114" s="496"/>
      <c r="AK114" s="496"/>
      <c r="AL114" s="496"/>
      <c r="AM114" s="496"/>
      <c r="AN114" s="496"/>
      <c r="AO114" s="496"/>
      <c r="AP114" s="842"/>
      <c r="AQ114" s="845"/>
    </row>
    <row r="115" spans="1:43" ht="55.5" customHeight="1">
      <c r="A115" s="837">
        <v>8.6</v>
      </c>
      <c r="B115" s="838" t="s">
        <v>159</v>
      </c>
      <c r="C115" s="679" t="s">
        <v>24</v>
      </c>
      <c r="D115" s="839" t="s">
        <v>11</v>
      </c>
      <c r="E115" s="431" t="s">
        <v>57</v>
      </c>
      <c r="F115" s="431"/>
      <c r="G115" s="431"/>
      <c r="H115" s="431"/>
      <c r="I115" s="431"/>
      <c r="J115" s="431"/>
      <c r="K115" s="431"/>
      <c r="L115" s="431"/>
      <c r="M115" s="431"/>
      <c r="N115" s="431"/>
      <c r="O115" s="431"/>
      <c r="P115" s="431"/>
      <c r="Q115" s="431"/>
      <c r="R115" s="496">
        <v>4.9799999999999997E-2</v>
      </c>
      <c r="S115" s="496">
        <v>4.2799999999999998E-2</v>
      </c>
      <c r="T115" s="496">
        <v>3.9100000000000003E-2</v>
      </c>
      <c r="U115" s="496">
        <v>4.2900000000000001E-2</v>
      </c>
      <c r="V115" s="496">
        <v>2.2200000000000001E-2</v>
      </c>
      <c r="W115" s="496">
        <v>4.6899999999999997E-2</v>
      </c>
      <c r="X115" s="496">
        <v>3.1199999999999999E-2</v>
      </c>
      <c r="Y115" s="496">
        <v>2.53E-2</v>
      </c>
      <c r="Z115" s="496">
        <v>4.8599999999999997E-2</v>
      </c>
      <c r="AA115" s="496">
        <v>2.29E-2</v>
      </c>
      <c r="AB115" s="496">
        <v>4.8800000000000003E-2</v>
      </c>
      <c r="AC115" s="496">
        <v>2.5700000000000001E-2</v>
      </c>
      <c r="AD115" s="496">
        <v>4.58E-2</v>
      </c>
      <c r="AE115" s="496">
        <v>1.61E-2</v>
      </c>
      <c r="AF115" s="496">
        <v>5.0999999999999997E-2</v>
      </c>
      <c r="AG115" s="496"/>
      <c r="AH115" s="496"/>
      <c r="AI115" s="496"/>
      <c r="AJ115" s="496"/>
      <c r="AK115" s="496"/>
      <c r="AL115" s="496"/>
      <c r="AM115" s="496"/>
      <c r="AN115" s="496"/>
      <c r="AO115" s="496"/>
      <c r="AP115" s="630" t="s">
        <v>257</v>
      </c>
      <c r="AQ115" s="843"/>
    </row>
    <row r="116" spans="1:43" ht="1.5" customHeight="1">
      <c r="A116" s="837"/>
      <c r="B116" s="838"/>
      <c r="C116" s="679"/>
      <c r="D116" s="839"/>
      <c r="E116" s="431" t="s">
        <v>38</v>
      </c>
      <c r="F116" s="432"/>
      <c r="G116" s="432"/>
      <c r="H116" s="432"/>
      <c r="I116" s="432"/>
      <c r="J116" s="432"/>
      <c r="K116" s="432"/>
      <c r="L116" s="432"/>
      <c r="M116" s="432"/>
      <c r="N116" s="432"/>
      <c r="O116" s="432"/>
      <c r="P116" s="432"/>
      <c r="Q116" s="432"/>
      <c r="R116" s="496"/>
      <c r="S116" s="496"/>
      <c r="T116" s="496"/>
      <c r="U116" s="496"/>
      <c r="V116" s="496"/>
      <c r="W116" s="496"/>
      <c r="X116" s="496"/>
      <c r="Y116" s="496"/>
      <c r="Z116" s="496"/>
      <c r="AA116" s="496"/>
      <c r="AB116" s="496"/>
      <c r="AC116" s="496"/>
      <c r="AD116" s="496">
        <v>0.03</v>
      </c>
      <c r="AE116" s="496">
        <v>0.03</v>
      </c>
      <c r="AF116" s="496">
        <v>0.03</v>
      </c>
      <c r="AG116" s="496">
        <v>0.03</v>
      </c>
      <c r="AH116" s="496">
        <v>0.03</v>
      </c>
      <c r="AI116" s="496">
        <v>0.03</v>
      </c>
      <c r="AJ116" s="496">
        <v>0.03</v>
      </c>
      <c r="AK116" s="496">
        <v>0.03</v>
      </c>
      <c r="AL116" s="496">
        <v>0.03</v>
      </c>
      <c r="AM116" s="496">
        <v>0.03</v>
      </c>
      <c r="AN116" s="496">
        <v>0.03</v>
      </c>
      <c r="AO116" s="496">
        <v>0.03</v>
      </c>
      <c r="AP116" s="631"/>
      <c r="AQ116" s="844"/>
    </row>
    <row r="117" spans="1:43" ht="55.5" customHeight="1">
      <c r="A117" s="837"/>
      <c r="B117" s="838"/>
      <c r="C117" s="679"/>
      <c r="D117" s="839"/>
      <c r="E117" s="431" t="s">
        <v>58</v>
      </c>
      <c r="F117" s="431"/>
      <c r="G117" s="431"/>
      <c r="H117" s="431"/>
      <c r="I117" s="431"/>
      <c r="J117" s="431"/>
      <c r="K117" s="431"/>
      <c r="L117" s="431"/>
      <c r="M117" s="431"/>
      <c r="N117" s="431"/>
      <c r="O117" s="431"/>
      <c r="P117" s="431"/>
      <c r="Q117" s="431"/>
      <c r="R117" s="496"/>
      <c r="S117" s="496"/>
      <c r="T117" s="496"/>
      <c r="U117" s="496"/>
      <c r="V117" s="496"/>
      <c r="W117" s="496"/>
      <c r="X117" s="496"/>
      <c r="Y117" s="496"/>
      <c r="Z117" s="496"/>
      <c r="AA117" s="496"/>
      <c r="AB117" s="496"/>
      <c r="AC117" s="496"/>
      <c r="AD117" s="499"/>
      <c r="AE117" s="497"/>
      <c r="AF117" s="499"/>
      <c r="AG117" s="496"/>
      <c r="AH117" s="496"/>
      <c r="AI117" s="496"/>
      <c r="AJ117" s="496"/>
      <c r="AK117" s="496"/>
      <c r="AL117" s="496"/>
      <c r="AM117" s="496"/>
      <c r="AN117" s="496"/>
      <c r="AO117" s="496"/>
      <c r="AP117" s="632"/>
      <c r="AQ117" s="845"/>
    </row>
    <row r="118" spans="1:43" ht="55.5" customHeight="1">
      <c r="A118" s="837">
        <v>8.6999999999999993</v>
      </c>
      <c r="B118" s="838" t="s">
        <v>160</v>
      </c>
      <c r="C118" s="679" t="s">
        <v>24</v>
      </c>
      <c r="D118" s="839" t="s">
        <v>11</v>
      </c>
      <c r="E118" s="431" t="s">
        <v>57</v>
      </c>
      <c r="F118" s="431"/>
      <c r="G118" s="431"/>
      <c r="H118" s="431"/>
      <c r="I118" s="431"/>
      <c r="J118" s="431"/>
      <c r="K118" s="431"/>
      <c r="L118" s="431"/>
      <c r="M118" s="431"/>
      <c r="N118" s="431"/>
      <c r="O118" s="431"/>
      <c r="P118" s="431"/>
      <c r="Q118" s="431"/>
      <c r="R118" s="496">
        <v>6.2100000000000002E-2</v>
      </c>
      <c r="S118" s="496">
        <v>5.7500000000000002E-2</v>
      </c>
      <c r="T118" s="496">
        <v>4.07E-2</v>
      </c>
      <c r="U118" s="496">
        <v>4.3099999999999999E-2</v>
      </c>
      <c r="V118" s="496">
        <v>5.7099999999999998E-2</v>
      </c>
      <c r="W118" s="496">
        <v>4.1799999999999997E-2</v>
      </c>
      <c r="X118" s="496">
        <v>3.5200000000000002E-2</v>
      </c>
      <c r="Y118" s="496">
        <v>4.3799999999999999E-2</v>
      </c>
      <c r="Z118" s="496">
        <v>6.0999999999999999E-2</v>
      </c>
      <c r="AA118" s="496">
        <v>3.3500000000000002E-2</v>
      </c>
      <c r="AB118" s="496">
        <v>2.69E-2</v>
      </c>
      <c r="AC118" s="496">
        <v>2.8299999999999999E-2</v>
      </c>
      <c r="AD118" s="496">
        <v>4.3299999999999998E-2</v>
      </c>
      <c r="AE118" s="496">
        <v>2.9000000000000001E-2</v>
      </c>
      <c r="AF118" s="496">
        <v>2.5000000000000001E-2</v>
      </c>
      <c r="AG118" s="496"/>
      <c r="AH118" s="496"/>
      <c r="AI118" s="496"/>
      <c r="AJ118" s="496"/>
      <c r="AK118" s="496"/>
      <c r="AL118" s="496"/>
      <c r="AM118" s="496"/>
      <c r="AN118" s="496"/>
      <c r="AO118" s="496"/>
      <c r="AP118" s="630" t="s">
        <v>249</v>
      </c>
      <c r="AQ118" s="843"/>
    </row>
    <row r="119" spans="1:43" ht="1.5" customHeight="1">
      <c r="A119" s="837"/>
      <c r="B119" s="838"/>
      <c r="C119" s="679"/>
      <c r="D119" s="839"/>
      <c r="E119" s="431" t="s">
        <v>38</v>
      </c>
      <c r="F119" s="432"/>
      <c r="G119" s="432"/>
      <c r="H119" s="432"/>
      <c r="I119" s="432"/>
      <c r="J119" s="432"/>
      <c r="K119" s="432"/>
      <c r="L119" s="432"/>
      <c r="M119" s="432"/>
      <c r="N119" s="432"/>
      <c r="O119" s="432"/>
      <c r="P119" s="432"/>
      <c r="Q119" s="432"/>
      <c r="R119" s="496"/>
      <c r="S119" s="496"/>
      <c r="T119" s="496"/>
      <c r="U119" s="496"/>
      <c r="V119" s="496"/>
      <c r="W119" s="496"/>
      <c r="X119" s="496"/>
      <c r="Y119" s="496"/>
      <c r="Z119" s="496"/>
      <c r="AA119" s="496"/>
      <c r="AB119" s="496"/>
      <c r="AC119" s="496"/>
      <c r="AD119" s="496">
        <v>0.03</v>
      </c>
      <c r="AE119" s="496">
        <v>0.03</v>
      </c>
      <c r="AF119" s="496">
        <v>0.03</v>
      </c>
      <c r="AG119" s="496">
        <v>0.03</v>
      </c>
      <c r="AH119" s="496">
        <v>0.03</v>
      </c>
      <c r="AI119" s="496">
        <v>0.03</v>
      </c>
      <c r="AJ119" s="496">
        <v>0.03</v>
      </c>
      <c r="AK119" s="496">
        <v>0.03</v>
      </c>
      <c r="AL119" s="496">
        <v>0.03</v>
      </c>
      <c r="AM119" s="496">
        <v>0.03</v>
      </c>
      <c r="AN119" s="496">
        <v>0.03</v>
      </c>
      <c r="AO119" s="496">
        <v>0.03</v>
      </c>
      <c r="AP119" s="631"/>
      <c r="AQ119" s="844"/>
    </row>
    <row r="120" spans="1:43" ht="55.5" customHeight="1">
      <c r="A120" s="837"/>
      <c r="B120" s="838"/>
      <c r="C120" s="679"/>
      <c r="D120" s="839"/>
      <c r="E120" s="431" t="s">
        <v>58</v>
      </c>
      <c r="F120" s="431"/>
      <c r="G120" s="431"/>
      <c r="H120" s="431"/>
      <c r="I120" s="431"/>
      <c r="J120" s="431"/>
      <c r="K120" s="431"/>
      <c r="L120" s="431"/>
      <c r="M120" s="431"/>
      <c r="N120" s="431"/>
      <c r="O120" s="431"/>
      <c r="P120" s="431"/>
      <c r="Q120" s="431"/>
      <c r="R120" s="496"/>
      <c r="S120" s="496"/>
      <c r="T120" s="496"/>
      <c r="U120" s="496"/>
      <c r="V120" s="496"/>
      <c r="W120" s="496"/>
      <c r="X120" s="496"/>
      <c r="Y120" s="496"/>
      <c r="Z120" s="496"/>
      <c r="AA120" s="496"/>
      <c r="AB120" s="496"/>
      <c r="AC120" s="496"/>
      <c r="AD120" s="499"/>
      <c r="AE120" s="497"/>
      <c r="AF120" s="497"/>
      <c r="AG120" s="496"/>
      <c r="AH120" s="496"/>
      <c r="AI120" s="496"/>
      <c r="AJ120" s="496"/>
      <c r="AK120" s="496"/>
      <c r="AL120" s="496"/>
      <c r="AM120" s="496"/>
      <c r="AN120" s="496"/>
      <c r="AO120" s="496"/>
      <c r="AP120" s="632"/>
      <c r="AQ120" s="845"/>
    </row>
    <row r="121" spans="1:43" ht="55.5" customHeight="1">
      <c r="A121" s="837">
        <v>8.8000000000000007</v>
      </c>
      <c r="B121" s="838" t="s">
        <v>293</v>
      </c>
      <c r="C121" s="679" t="s">
        <v>24</v>
      </c>
      <c r="D121" s="839" t="s">
        <v>11</v>
      </c>
      <c r="E121" s="431" t="s">
        <v>57</v>
      </c>
      <c r="F121" s="431"/>
      <c r="G121" s="431"/>
      <c r="H121" s="431"/>
      <c r="I121" s="431"/>
      <c r="J121" s="431"/>
      <c r="K121" s="431"/>
      <c r="L121" s="431"/>
      <c r="M121" s="431"/>
      <c r="N121" s="431"/>
      <c r="O121" s="431"/>
      <c r="P121" s="431"/>
      <c r="Q121" s="431"/>
      <c r="R121" s="496">
        <v>7.6899999999999996E-2</v>
      </c>
      <c r="S121" s="496">
        <v>0</v>
      </c>
      <c r="T121" s="496">
        <v>0</v>
      </c>
      <c r="U121" s="496">
        <v>0</v>
      </c>
      <c r="V121" s="496">
        <v>7.3200000000000001E-2</v>
      </c>
      <c r="W121" s="496">
        <v>0.13039999999999999</v>
      </c>
      <c r="X121" s="496">
        <v>0.125</v>
      </c>
      <c r="Y121" s="496">
        <v>2.2200000000000001E-2</v>
      </c>
      <c r="Z121" s="496">
        <v>9.5200000000000007E-2</v>
      </c>
      <c r="AA121" s="496">
        <v>0.1081</v>
      </c>
      <c r="AB121" s="496">
        <v>0</v>
      </c>
      <c r="AC121" s="496">
        <v>0.1053</v>
      </c>
      <c r="AD121" s="496">
        <v>2.7E-2</v>
      </c>
      <c r="AE121" s="496">
        <v>5.2600000000000001E-2</v>
      </c>
      <c r="AF121" s="496">
        <v>5.0999999999999997E-2</v>
      </c>
      <c r="AG121" s="496"/>
      <c r="AH121" s="496"/>
      <c r="AI121" s="496"/>
      <c r="AJ121" s="496"/>
      <c r="AK121" s="496"/>
      <c r="AL121" s="496"/>
      <c r="AM121" s="496"/>
      <c r="AN121" s="496"/>
      <c r="AO121" s="496"/>
      <c r="AP121" s="630" t="s">
        <v>248</v>
      </c>
      <c r="AQ121" s="846"/>
    </row>
    <row r="122" spans="1:43" ht="1.5" customHeight="1">
      <c r="A122" s="837"/>
      <c r="B122" s="838"/>
      <c r="C122" s="679"/>
      <c r="D122" s="839"/>
      <c r="E122" s="431" t="s">
        <v>38</v>
      </c>
      <c r="F122" s="432"/>
      <c r="G122" s="432"/>
      <c r="H122" s="432"/>
      <c r="I122" s="432"/>
      <c r="J122" s="432"/>
      <c r="K122" s="432"/>
      <c r="L122" s="432"/>
      <c r="M122" s="432"/>
      <c r="N122" s="432"/>
      <c r="O122" s="432"/>
      <c r="P122" s="432"/>
      <c r="Q122" s="432"/>
      <c r="R122" s="496"/>
      <c r="S122" s="496"/>
      <c r="T122" s="496"/>
      <c r="U122" s="496"/>
      <c r="V122" s="496"/>
      <c r="W122" s="496"/>
      <c r="X122" s="496"/>
      <c r="Y122" s="496"/>
      <c r="Z122" s="496"/>
      <c r="AA122" s="496"/>
      <c r="AB122" s="496"/>
      <c r="AC122" s="496"/>
      <c r="AD122" s="496">
        <v>5.4199999999999998E-2</v>
      </c>
      <c r="AE122" s="496">
        <v>5.1999999999999998E-2</v>
      </c>
      <c r="AF122" s="496">
        <v>4.9799999999999997E-2</v>
      </c>
      <c r="AG122" s="496">
        <v>4.7600000000000003E-2</v>
      </c>
      <c r="AH122" s="496">
        <v>4.5400000000000003E-2</v>
      </c>
      <c r="AI122" s="496">
        <v>4.3200000000000002E-2</v>
      </c>
      <c r="AJ122" s="496">
        <v>4.1000000000000002E-2</v>
      </c>
      <c r="AK122" s="496">
        <v>3.8800000000000001E-2</v>
      </c>
      <c r="AL122" s="496">
        <v>3.6600000000000001E-2</v>
      </c>
      <c r="AM122" s="496">
        <v>3.44E-2</v>
      </c>
      <c r="AN122" s="496">
        <v>3.2199999999999999E-2</v>
      </c>
      <c r="AO122" s="496">
        <v>0.03</v>
      </c>
      <c r="AP122" s="631"/>
      <c r="AQ122" s="846"/>
    </row>
    <row r="123" spans="1:43" ht="55.5" customHeight="1">
      <c r="A123" s="837"/>
      <c r="B123" s="838"/>
      <c r="C123" s="679"/>
      <c r="D123" s="839"/>
      <c r="E123" s="431" t="s">
        <v>58</v>
      </c>
      <c r="F123" s="431"/>
      <c r="G123" s="431"/>
      <c r="H123" s="431"/>
      <c r="I123" s="431"/>
      <c r="J123" s="431"/>
      <c r="K123" s="431"/>
      <c r="L123" s="431"/>
      <c r="M123" s="431"/>
      <c r="N123" s="431"/>
      <c r="O123" s="431"/>
      <c r="P123" s="431"/>
      <c r="Q123" s="431"/>
      <c r="R123" s="496"/>
      <c r="S123" s="496"/>
      <c r="T123" s="496"/>
      <c r="U123" s="496"/>
      <c r="V123" s="496"/>
      <c r="W123" s="496"/>
      <c r="X123" s="496"/>
      <c r="Y123" s="496"/>
      <c r="Z123" s="496"/>
      <c r="AA123" s="496"/>
      <c r="AB123" s="496"/>
      <c r="AC123" s="496"/>
      <c r="AD123" s="497"/>
      <c r="AE123" s="499"/>
      <c r="AF123" s="499"/>
      <c r="AG123" s="496"/>
      <c r="AH123" s="496"/>
      <c r="AI123" s="496"/>
      <c r="AJ123" s="496"/>
      <c r="AK123" s="496"/>
      <c r="AL123" s="496"/>
      <c r="AM123" s="496"/>
      <c r="AN123" s="496"/>
      <c r="AO123" s="496"/>
      <c r="AP123" s="632"/>
      <c r="AQ123" s="846"/>
    </row>
    <row r="124" spans="1:43" ht="55.5" customHeight="1">
      <c r="A124" s="373"/>
      <c r="B124" s="433"/>
      <c r="C124" s="427"/>
      <c r="D124" s="428"/>
      <c r="E124" s="429"/>
      <c r="F124" s="429"/>
      <c r="G124" s="429"/>
      <c r="H124" s="429"/>
      <c r="I124" s="429"/>
      <c r="J124" s="429"/>
      <c r="K124" s="429"/>
      <c r="L124" s="429"/>
      <c r="M124" s="429"/>
      <c r="N124" s="429"/>
      <c r="O124" s="429"/>
      <c r="P124" s="429"/>
      <c r="Q124" s="429"/>
      <c r="R124" s="429"/>
      <c r="S124" s="429"/>
      <c r="T124" s="429"/>
      <c r="U124" s="429"/>
      <c r="V124" s="429"/>
      <c r="W124" s="429"/>
      <c r="X124" s="429"/>
      <c r="Y124" s="429"/>
      <c r="Z124" s="429"/>
      <c r="AA124" s="429"/>
      <c r="AB124" s="429"/>
      <c r="AC124" s="429"/>
      <c r="AD124" s="429"/>
      <c r="AE124" s="429"/>
      <c r="AF124" s="429"/>
      <c r="AG124" s="429"/>
      <c r="AH124" s="429"/>
      <c r="AI124" s="429"/>
      <c r="AJ124" s="429"/>
      <c r="AK124" s="429"/>
      <c r="AL124" s="429"/>
      <c r="AM124" s="429"/>
      <c r="AN124" s="429"/>
      <c r="AO124" s="429"/>
      <c r="AP124" s="430"/>
      <c r="AQ124" s="430"/>
    </row>
    <row r="125" spans="1:43" ht="15.75">
      <c r="F125" s="64"/>
      <c r="G125" s="64"/>
      <c r="R125" s="64"/>
      <c r="S125" s="64"/>
    </row>
    <row r="126" spans="1:43" ht="15.75">
      <c r="F126" s="64"/>
      <c r="G126" s="64"/>
      <c r="R126" s="64"/>
      <c r="S126" s="64"/>
      <c r="V126" s="270"/>
    </row>
    <row r="127" spans="1:43" ht="15.75">
      <c r="F127" s="64"/>
      <c r="G127" s="64"/>
      <c r="R127" s="64"/>
      <c r="S127" s="64"/>
    </row>
    <row r="128" spans="1:43" ht="15.75">
      <c r="F128" s="64"/>
      <c r="G128" s="64"/>
      <c r="R128" s="64"/>
      <c r="S128" s="64"/>
    </row>
    <row r="129" spans="6:19" ht="15.75">
      <c r="F129" s="64"/>
      <c r="G129" s="64"/>
      <c r="R129" s="64"/>
      <c r="S129" s="64"/>
    </row>
    <row r="130" spans="6:19" ht="15.75">
      <c r="F130" s="64"/>
      <c r="G130" s="64"/>
      <c r="R130" s="64"/>
      <c r="S130" s="64"/>
    </row>
    <row r="131" spans="6:19" ht="15.75">
      <c r="F131" s="64"/>
      <c r="G131" s="64"/>
      <c r="R131" s="64"/>
      <c r="S131" s="64"/>
    </row>
    <row r="132" spans="6:19" ht="15.75">
      <c r="F132" s="64"/>
      <c r="G132" s="64"/>
      <c r="R132" s="64"/>
      <c r="S132" s="64"/>
    </row>
    <row r="133" spans="6:19" ht="15.75">
      <c r="F133" s="64"/>
      <c r="G133" s="64"/>
      <c r="R133" s="64"/>
      <c r="S133" s="64"/>
    </row>
    <row r="134" spans="6:19" ht="15.75">
      <c r="F134" s="64"/>
      <c r="G134" s="64"/>
      <c r="R134" s="64"/>
      <c r="S134" s="64"/>
    </row>
    <row r="135" spans="6:19" ht="15.75">
      <c r="F135" s="64"/>
      <c r="G135" s="64"/>
      <c r="R135" s="64"/>
      <c r="S135" s="64"/>
    </row>
    <row r="136" spans="6:19" ht="15.75">
      <c r="F136" s="64"/>
      <c r="G136" s="64"/>
      <c r="R136" s="64"/>
      <c r="S136" s="64"/>
    </row>
    <row r="137" spans="6:19" ht="15.75">
      <c r="F137" s="64"/>
      <c r="G137" s="64"/>
      <c r="R137" s="64"/>
      <c r="S137" s="64"/>
    </row>
    <row r="138" spans="6:19" ht="15.75">
      <c r="F138" s="64"/>
      <c r="G138" s="64"/>
      <c r="R138" s="64"/>
      <c r="S138" s="64"/>
    </row>
    <row r="139" spans="6:19" ht="15.75">
      <c r="F139" s="64"/>
      <c r="G139" s="64"/>
      <c r="R139" s="64"/>
      <c r="S139" s="64"/>
    </row>
    <row r="140" spans="6:19" ht="15.75">
      <c r="F140" s="64"/>
      <c r="G140" s="64"/>
      <c r="R140" s="64"/>
      <c r="S140" s="64"/>
    </row>
    <row r="141" spans="6:19" ht="15.75">
      <c r="F141" s="64"/>
      <c r="G141" s="64"/>
      <c r="R141" s="64"/>
      <c r="S141" s="64"/>
    </row>
    <row r="142" spans="6:19" ht="15.75">
      <c r="F142" s="64"/>
      <c r="G142" s="64"/>
      <c r="R142" s="64"/>
      <c r="S142" s="64"/>
    </row>
    <row r="143" spans="6:19" ht="15.75">
      <c r="F143" s="64"/>
      <c r="G143" s="64"/>
      <c r="R143" s="64"/>
      <c r="S143" s="64"/>
    </row>
    <row r="144" spans="6:19" ht="15.75">
      <c r="F144" s="64"/>
      <c r="G144" s="64"/>
      <c r="R144" s="64"/>
      <c r="S144" s="64"/>
    </row>
    <row r="145" spans="6:19" ht="15.75">
      <c r="F145" s="64"/>
      <c r="G145" s="64"/>
      <c r="R145" s="64"/>
      <c r="S145" s="64"/>
    </row>
    <row r="146" spans="6:19" ht="15.75">
      <c r="F146" s="64"/>
      <c r="G146" s="64"/>
      <c r="R146" s="64"/>
      <c r="S146" s="64"/>
    </row>
    <row r="147" spans="6:19" ht="15.75">
      <c r="F147" s="64"/>
      <c r="G147" s="64"/>
      <c r="R147" s="64"/>
      <c r="S147" s="64"/>
    </row>
    <row r="148" spans="6:19" ht="15.75">
      <c r="F148" s="64"/>
      <c r="G148" s="64"/>
      <c r="R148" s="64"/>
      <c r="S148" s="64"/>
    </row>
    <row r="149" spans="6:19" ht="15.75">
      <c r="F149" s="64"/>
      <c r="G149" s="64"/>
      <c r="R149" s="64"/>
      <c r="S149" s="64"/>
    </row>
    <row r="150" spans="6:19" ht="15.75">
      <c r="F150" s="64"/>
      <c r="G150" s="64"/>
      <c r="R150" s="64"/>
      <c r="S150" s="64"/>
    </row>
    <row r="151" spans="6:19" ht="15.75">
      <c r="F151" s="64"/>
      <c r="G151" s="64"/>
      <c r="R151" s="64"/>
      <c r="S151" s="64"/>
    </row>
    <row r="152" spans="6:19" ht="15.75">
      <c r="F152" s="64"/>
      <c r="G152" s="64"/>
      <c r="R152" s="64"/>
      <c r="S152" s="64"/>
    </row>
    <row r="153" spans="6:19" ht="15.75">
      <c r="F153" s="64"/>
      <c r="G153" s="64"/>
      <c r="R153" s="64"/>
      <c r="S153" s="64"/>
    </row>
    <row r="154" spans="6:19" ht="15.75">
      <c r="F154" s="64"/>
      <c r="G154" s="64"/>
      <c r="R154" s="64"/>
      <c r="S154" s="64"/>
    </row>
    <row r="155" spans="6:19" ht="15.75">
      <c r="F155" s="64"/>
      <c r="G155" s="64"/>
      <c r="R155" s="64"/>
      <c r="S155" s="64"/>
    </row>
    <row r="156" spans="6:19" ht="15.75">
      <c r="F156" s="64"/>
      <c r="G156" s="64"/>
      <c r="R156" s="64"/>
      <c r="S156" s="64"/>
    </row>
    <row r="157" spans="6:19" ht="15.75">
      <c r="F157" s="64"/>
      <c r="G157" s="64"/>
      <c r="R157" s="64"/>
      <c r="S157" s="64"/>
    </row>
    <row r="158" spans="6:19" ht="15.75">
      <c r="F158" s="64"/>
      <c r="G158" s="64"/>
      <c r="R158" s="64"/>
      <c r="S158" s="64"/>
    </row>
    <row r="159" spans="6:19" ht="15.75">
      <c r="F159" s="64"/>
      <c r="G159" s="64"/>
      <c r="R159" s="64"/>
      <c r="S159" s="64"/>
    </row>
    <row r="160" spans="6:19" ht="15.75">
      <c r="F160" s="64"/>
      <c r="G160" s="64"/>
      <c r="R160" s="64"/>
      <c r="S160" s="64"/>
    </row>
    <row r="161" spans="6:19" ht="15.75">
      <c r="F161" s="64"/>
      <c r="G161" s="64"/>
      <c r="R161" s="64"/>
      <c r="S161" s="64"/>
    </row>
    <row r="162" spans="6:19" ht="15.75">
      <c r="F162" s="64"/>
      <c r="G162" s="64"/>
      <c r="R162" s="64"/>
      <c r="S162" s="64"/>
    </row>
    <row r="163" spans="6:19" ht="15.75">
      <c r="F163" s="64"/>
      <c r="G163" s="64"/>
      <c r="R163" s="64"/>
      <c r="S163" s="64"/>
    </row>
    <row r="164" spans="6:19" ht="15.75">
      <c r="F164" s="64"/>
      <c r="G164" s="64"/>
      <c r="R164" s="64"/>
      <c r="S164" s="64"/>
    </row>
    <row r="165" spans="6:19" ht="15.75">
      <c r="F165" s="64"/>
      <c r="G165" s="64"/>
      <c r="R165" s="64"/>
      <c r="S165" s="64"/>
    </row>
    <row r="166" spans="6:19" ht="15.75">
      <c r="F166" s="64"/>
      <c r="G166" s="64"/>
      <c r="R166" s="64"/>
      <c r="S166" s="64"/>
    </row>
    <row r="167" spans="6:19" ht="15.75">
      <c r="F167" s="64"/>
      <c r="G167" s="64"/>
      <c r="R167" s="64"/>
      <c r="S167" s="64"/>
    </row>
    <row r="168" spans="6:19" ht="15.75">
      <c r="F168" s="64"/>
      <c r="G168" s="64"/>
      <c r="R168" s="64"/>
      <c r="S168" s="64"/>
    </row>
    <row r="169" spans="6:19" ht="15.75">
      <c r="F169" s="64"/>
      <c r="G169" s="64"/>
      <c r="R169" s="64"/>
      <c r="S169" s="64"/>
    </row>
    <row r="170" spans="6:19" ht="15.75">
      <c r="F170" s="64"/>
      <c r="G170" s="64"/>
      <c r="R170" s="64"/>
      <c r="S170" s="64"/>
    </row>
    <row r="171" spans="6:19" ht="15.75">
      <c r="F171" s="64"/>
      <c r="G171" s="64"/>
      <c r="R171" s="64"/>
      <c r="S171" s="64"/>
    </row>
    <row r="172" spans="6:19" ht="15.75">
      <c r="F172" s="64"/>
      <c r="G172" s="64"/>
      <c r="R172" s="64"/>
      <c r="S172" s="64"/>
    </row>
    <row r="173" spans="6:19" ht="15.75">
      <c r="F173" s="64"/>
      <c r="G173" s="64"/>
      <c r="R173" s="64"/>
      <c r="S173" s="64"/>
    </row>
    <row r="174" spans="6:19" ht="15.75">
      <c r="F174" s="64"/>
      <c r="G174" s="64"/>
      <c r="R174" s="64"/>
      <c r="S174" s="64"/>
    </row>
    <row r="175" spans="6:19" ht="15.75">
      <c r="F175" s="64"/>
      <c r="G175" s="64"/>
      <c r="R175" s="64"/>
      <c r="S175" s="64"/>
    </row>
    <row r="176" spans="6:19" ht="15.75">
      <c r="F176" s="64"/>
      <c r="G176" s="64"/>
      <c r="R176" s="64"/>
      <c r="S176" s="64"/>
    </row>
    <row r="177" spans="6:19" ht="15.75">
      <c r="F177" s="64"/>
      <c r="G177" s="64"/>
      <c r="R177" s="64"/>
      <c r="S177" s="64"/>
    </row>
    <row r="178" spans="6:19" ht="15.75">
      <c r="F178" s="64"/>
      <c r="G178" s="64"/>
      <c r="R178" s="64"/>
      <c r="S178" s="64"/>
    </row>
    <row r="179" spans="6:19" ht="15.75">
      <c r="F179" s="64"/>
      <c r="G179" s="64"/>
      <c r="R179" s="64"/>
      <c r="S179" s="64"/>
    </row>
    <row r="180" spans="6:19" ht="15.75">
      <c r="F180" s="64"/>
      <c r="G180" s="64"/>
      <c r="R180" s="64"/>
      <c r="S180" s="64"/>
    </row>
    <row r="181" spans="6:19" ht="15.75">
      <c r="F181" s="64"/>
      <c r="G181" s="64"/>
      <c r="R181" s="64"/>
      <c r="S181" s="64"/>
    </row>
    <row r="182" spans="6:19" ht="15.75">
      <c r="F182" s="64"/>
      <c r="G182" s="64"/>
      <c r="R182" s="64"/>
      <c r="S182" s="64"/>
    </row>
    <row r="183" spans="6:19" ht="15.75">
      <c r="F183" s="64"/>
      <c r="G183" s="64"/>
      <c r="R183" s="64"/>
      <c r="S183" s="64"/>
    </row>
    <row r="184" spans="6:19" ht="15.75">
      <c r="F184" s="64"/>
      <c r="G184" s="64"/>
      <c r="R184" s="64"/>
      <c r="S184" s="64"/>
    </row>
    <row r="185" spans="6:19" ht="15.75">
      <c r="F185" s="64"/>
      <c r="G185" s="64"/>
      <c r="R185" s="64"/>
      <c r="S185" s="64"/>
    </row>
    <row r="186" spans="6:19" ht="15.75">
      <c r="F186" s="64"/>
      <c r="G186" s="64"/>
      <c r="R186" s="64"/>
      <c r="S186" s="64"/>
    </row>
    <row r="187" spans="6:19" ht="15.75">
      <c r="F187" s="64"/>
      <c r="G187" s="64"/>
      <c r="R187" s="64"/>
      <c r="S187" s="64"/>
    </row>
    <row r="188" spans="6:19" ht="15.75">
      <c r="F188" s="64"/>
      <c r="G188" s="64"/>
      <c r="R188" s="64"/>
      <c r="S188" s="64"/>
    </row>
    <row r="189" spans="6:19" ht="15.75">
      <c r="F189" s="64"/>
      <c r="G189" s="64"/>
      <c r="R189" s="64"/>
      <c r="S189" s="64"/>
    </row>
    <row r="190" spans="6:19" ht="15.75">
      <c r="F190" s="64"/>
      <c r="G190" s="64"/>
      <c r="R190" s="64"/>
      <c r="S190" s="64"/>
    </row>
    <row r="191" spans="6:19" ht="15.75">
      <c r="F191" s="64"/>
      <c r="G191" s="64"/>
      <c r="R191" s="64"/>
      <c r="S191" s="64"/>
    </row>
    <row r="192" spans="6:19" ht="15.75">
      <c r="F192" s="64"/>
      <c r="G192" s="64"/>
      <c r="R192" s="64"/>
      <c r="S192" s="64"/>
    </row>
    <row r="193" spans="6:19" ht="15.75">
      <c r="F193" s="64"/>
      <c r="G193" s="64"/>
      <c r="R193" s="64"/>
      <c r="S193" s="64"/>
    </row>
    <row r="194" spans="6:19" ht="15.75">
      <c r="F194" s="64"/>
      <c r="G194" s="64"/>
      <c r="R194" s="64"/>
      <c r="S194" s="64"/>
    </row>
    <row r="195" spans="6:19" ht="15.75">
      <c r="F195" s="64"/>
      <c r="G195" s="64"/>
      <c r="R195" s="64"/>
      <c r="S195" s="64"/>
    </row>
    <row r="196" spans="6:19" ht="15.75">
      <c r="F196" s="64"/>
      <c r="G196" s="64"/>
      <c r="R196" s="64"/>
      <c r="S196" s="64"/>
    </row>
    <row r="197" spans="6:19" ht="15.75">
      <c r="F197" s="64"/>
      <c r="G197" s="64"/>
      <c r="R197" s="64"/>
      <c r="S197" s="64"/>
    </row>
    <row r="198" spans="6:19" ht="15.75">
      <c r="F198" s="64"/>
      <c r="G198" s="64"/>
      <c r="R198" s="64"/>
      <c r="S198" s="64"/>
    </row>
    <row r="199" spans="6:19" ht="15.75">
      <c r="F199" s="64"/>
      <c r="G199" s="64"/>
      <c r="R199" s="64"/>
      <c r="S199" s="64"/>
    </row>
    <row r="200" spans="6:19" ht="15.75">
      <c r="F200" s="64"/>
      <c r="G200" s="64"/>
      <c r="R200" s="64"/>
      <c r="S200" s="64"/>
    </row>
    <row r="201" spans="6:19" ht="15.75">
      <c r="F201" s="64"/>
      <c r="G201" s="64"/>
      <c r="R201" s="64"/>
      <c r="S201" s="64"/>
    </row>
    <row r="202" spans="6:19" ht="15.75">
      <c r="F202" s="64"/>
      <c r="G202" s="64"/>
      <c r="R202" s="64"/>
      <c r="S202" s="64"/>
    </row>
    <row r="203" spans="6:19" ht="15.75">
      <c r="F203" s="64"/>
      <c r="G203" s="64"/>
      <c r="R203" s="64"/>
      <c r="S203" s="64"/>
    </row>
    <row r="204" spans="6:19" ht="15.75">
      <c r="F204" s="64"/>
      <c r="G204" s="64"/>
      <c r="R204" s="64"/>
      <c r="S204" s="64"/>
    </row>
    <row r="205" spans="6:19" ht="15.75">
      <c r="F205" s="64"/>
      <c r="G205" s="64"/>
      <c r="R205" s="64"/>
      <c r="S205" s="64"/>
    </row>
    <row r="206" spans="6:19" ht="15.75">
      <c r="F206" s="64"/>
      <c r="G206" s="64"/>
      <c r="R206" s="64"/>
      <c r="S206" s="64"/>
    </row>
    <row r="207" spans="6:19" ht="15.75">
      <c r="F207" s="64"/>
      <c r="G207" s="64"/>
      <c r="R207" s="64"/>
      <c r="S207" s="64"/>
    </row>
    <row r="208" spans="6:19" ht="15.75">
      <c r="F208" s="64"/>
      <c r="G208" s="64"/>
      <c r="R208" s="64"/>
      <c r="S208" s="64"/>
    </row>
    <row r="209" spans="6:19" ht="15.75">
      <c r="F209" s="64"/>
      <c r="G209" s="64"/>
      <c r="R209" s="64"/>
      <c r="S209" s="64"/>
    </row>
    <row r="210" spans="6:19" ht="15.75">
      <c r="F210" s="64"/>
      <c r="G210" s="64"/>
      <c r="R210" s="64"/>
      <c r="S210" s="64"/>
    </row>
    <row r="211" spans="6:19" ht="15.75">
      <c r="F211" s="64"/>
      <c r="G211" s="64"/>
      <c r="R211" s="64"/>
      <c r="S211" s="64"/>
    </row>
    <row r="212" spans="6:19" ht="15.75">
      <c r="F212" s="64"/>
      <c r="G212" s="64"/>
      <c r="R212" s="64"/>
      <c r="S212" s="64"/>
    </row>
    <row r="213" spans="6:19" ht="15.75">
      <c r="F213" s="64"/>
      <c r="G213" s="64"/>
      <c r="R213" s="64"/>
      <c r="S213" s="64"/>
    </row>
    <row r="214" spans="6:19" ht="15.75">
      <c r="F214" s="64"/>
      <c r="G214" s="64"/>
      <c r="R214" s="64"/>
      <c r="S214" s="64"/>
    </row>
    <row r="215" spans="6:19" ht="15.75">
      <c r="F215" s="64"/>
      <c r="G215" s="64"/>
      <c r="R215" s="64"/>
      <c r="S215" s="64"/>
    </row>
    <row r="216" spans="6:19" ht="15.75">
      <c r="F216" s="64"/>
      <c r="G216" s="64"/>
      <c r="R216" s="64"/>
      <c r="S216" s="64"/>
    </row>
    <row r="217" spans="6:19" ht="15.75">
      <c r="F217" s="64"/>
      <c r="G217" s="64"/>
      <c r="R217" s="64"/>
      <c r="S217" s="64"/>
    </row>
    <row r="218" spans="6:19" ht="15.75">
      <c r="F218" s="64"/>
      <c r="G218" s="64"/>
      <c r="R218" s="64"/>
      <c r="S218" s="64"/>
    </row>
    <row r="219" spans="6:19" ht="15.75">
      <c r="F219" s="64"/>
      <c r="G219" s="64"/>
      <c r="R219" s="64"/>
      <c r="S219" s="64"/>
    </row>
    <row r="220" spans="6:19" ht="15.75">
      <c r="F220" s="64"/>
      <c r="G220" s="64"/>
      <c r="R220" s="64"/>
      <c r="S220" s="64"/>
    </row>
    <row r="221" spans="6:19" ht="15.75">
      <c r="F221" s="64"/>
      <c r="G221" s="64"/>
      <c r="R221" s="64"/>
      <c r="S221" s="64"/>
    </row>
    <row r="222" spans="6:19" ht="15.75">
      <c r="F222" s="64"/>
      <c r="G222" s="64"/>
      <c r="R222" s="64"/>
      <c r="S222" s="64"/>
    </row>
    <row r="223" spans="6:19" ht="15.75">
      <c r="F223" s="64"/>
      <c r="G223" s="64"/>
      <c r="R223" s="64"/>
      <c r="S223" s="64"/>
    </row>
    <row r="224" spans="6:19" ht="15.75">
      <c r="F224" s="64"/>
      <c r="G224" s="64"/>
      <c r="R224" s="64"/>
      <c r="S224" s="64"/>
    </row>
    <row r="225" spans="6:19" ht="15.75">
      <c r="F225" s="64"/>
      <c r="G225" s="64"/>
      <c r="R225" s="64"/>
      <c r="S225" s="64"/>
    </row>
    <row r="226" spans="6:19" ht="15.75">
      <c r="F226" s="64"/>
      <c r="G226" s="64"/>
      <c r="R226" s="64"/>
      <c r="S226" s="64"/>
    </row>
    <row r="227" spans="6:19" ht="15.75">
      <c r="F227" s="64"/>
      <c r="G227" s="64"/>
      <c r="R227" s="64"/>
      <c r="S227" s="64"/>
    </row>
    <row r="228" spans="6:19" ht="15.75">
      <c r="F228" s="64"/>
      <c r="G228" s="64"/>
      <c r="R228" s="64"/>
      <c r="S228" s="64"/>
    </row>
    <row r="229" spans="6:19" ht="15.75">
      <c r="F229" s="64"/>
      <c r="G229" s="64"/>
      <c r="R229" s="64"/>
      <c r="S229" s="64"/>
    </row>
    <row r="230" spans="6:19" ht="15.75">
      <c r="F230" s="64"/>
      <c r="G230" s="64"/>
      <c r="R230" s="64"/>
      <c r="S230" s="64"/>
    </row>
    <row r="231" spans="6:19" ht="15.75">
      <c r="F231" s="64"/>
      <c r="G231" s="64"/>
      <c r="R231" s="64"/>
      <c r="S231" s="64"/>
    </row>
    <row r="232" spans="6:19" ht="15.75">
      <c r="F232" s="64"/>
      <c r="G232" s="64"/>
      <c r="R232" s="64"/>
      <c r="S232" s="64"/>
    </row>
    <row r="233" spans="6:19" ht="15.75">
      <c r="F233" s="64"/>
      <c r="G233" s="64"/>
      <c r="R233" s="64"/>
      <c r="S233" s="64"/>
    </row>
    <row r="234" spans="6:19" ht="15.75">
      <c r="F234" s="64"/>
      <c r="G234" s="64"/>
      <c r="R234" s="64"/>
      <c r="S234" s="64"/>
    </row>
    <row r="235" spans="6:19" ht="15.75">
      <c r="F235" s="64"/>
      <c r="G235" s="64"/>
      <c r="R235" s="64"/>
      <c r="S235" s="64"/>
    </row>
    <row r="236" spans="6:19" ht="15.75">
      <c r="F236" s="64"/>
      <c r="G236" s="64"/>
      <c r="R236" s="64"/>
      <c r="S236" s="64"/>
    </row>
    <row r="237" spans="6:19" ht="15.75">
      <c r="F237" s="64"/>
      <c r="G237" s="64"/>
      <c r="R237" s="64"/>
      <c r="S237" s="64"/>
    </row>
    <row r="238" spans="6:19" ht="15.75">
      <c r="F238" s="64"/>
      <c r="G238" s="64"/>
      <c r="R238" s="64"/>
      <c r="S238" s="64"/>
    </row>
    <row r="239" spans="6:19" ht="15.75">
      <c r="F239" s="64"/>
      <c r="G239" s="64"/>
      <c r="R239" s="64"/>
      <c r="S239" s="64"/>
    </row>
    <row r="240" spans="6:19" ht="15.75">
      <c r="F240" s="64"/>
      <c r="G240" s="64"/>
      <c r="R240" s="64"/>
      <c r="S240" s="64"/>
    </row>
    <row r="241" spans="6:19" ht="15.75">
      <c r="F241" s="64"/>
      <c r="G241" s="64"/>
      <c r="R241" s="64"/>
      <c r="S241" s="64"/>
    </row>
    <row r="242" spans="6:19" ht="15.75">
      <c r="F242" s="64"/>
      <c r="G242" s="64"/>
      <c r="R242" s="64"/>
      <c r="S242" s="64"/>
    </row>
    <row r="243" spans="6:19" ht="15.75">
      <c r="F243" s="64"/>
      <c r="G243" s="64"/>
      <c r="R243" s="64"/>
      <c r="S243" s="64"/>
    </row>
    <row r="244" spans="6:19" ht="15.75">
      <c r="F244" s="64"/>
      <c r="G244" s="64"/>
      <c r="R244" s="64"/>
      <c r="S244" s="64"/>
    </row>
    <row r="245" spans="6:19" ht="15.75">
      <c r="F245" s="64"/>
      <c r="G245" s="64"/>
      <c r="R245" s="64"/>
      <c r="S245" s="64"/>
    </row>
    <row r="246" spans="6:19" ht="15.75">
      <c r="F246" s="64"/>
      <c r="G246" s="64"/>
      <c r="R246" s="64"/>
      <c r="S246" s="64"/>
    </row>
    <row r="247" spans="6:19" ht="15.75">
      <c r="F247" s="64"/>
      <c r="G247" s="64"/>
      <c r="R247" s="64"/>
      <c r="S247" s="64"/>
    </row>
    <row r="248" spans="6:19" ht="15.75">
      <c r="F248" s="64"/>
      <c r="G248" s="64"/>
      <c r="R248" s="64"/>
      <c r="S248" s="64"/>
    </row>
    <row r="249" spans="6:19" ht="15.75">
      <c r="F249" s="64"/>
      <c r="G249" s="64"/>
      <c r="R249" s="64"/>
      <c r="S249" s="64"/>
    </row>
    <row r="250" spans="6:19" ht="15.75">
      <c r="F250" s="64"/>
      <c r="G250" s="64"/>
      <c r="R250" s="64"/>
      <c r="S250" s="64"/>
    </row>
    <row r="251" spans="6:19" ht="15.75">
      <c r="F251" s="64"/>
      <c r="G251" s="64"/>
      <c r="R251" s="64"/>
      <c r="S251" s="64"/>
    </row>
    <row r="252" spans="6:19" ht="15.75">
      <c r="F252" s="64"/>
      <c r="G252" s="64"/>
      <c r="R252" s="64"/>
      <c r="S252" s="64"/>
    </row>
    <row r="253" spans="6:19" ht="15.75">
      <c r="F253" s="64"/>
      <c r="G253" s="64"/>
      <c r="R253" s="64"/>
      <c r="S253" s="64"/>
    </row>
    <row r="254" spans="6:19" ht="15.75">
      <c r="F254" s="64"/>
      <c r="G254" s="64"/>
      <c r="R254" s="64"/>
      <c r="S254" s="64"/>
    </row>
    <row r="255" spans="6:19" ht="15.75">
      <c r="F255" s="64"/>
      <c r="G255" s="64"/>
      <c r="R255" s="64"/>
      <c r="S255" s="64"/>
    </row>
    <row r="256" spans="6:19" ht="15.75">
      <c r="F256" s="64"/>
      <c r="G256" s="64"/>
      <c r="R256" s="64"/>
      <c r="S256" s="64"/>
    </row>
    <row r="257" spans="6:19" ht="15.75">
      <c r="F257" s="64"/>
      <c r="G257" s="64"/>
      <c r="R257" s="64"/>
      <c r="S257" s="64"/>
    </row>
    <row r="258" spans="6:19" ht="15.75">
      <c r="F258" s="64"/>
      <c r="G258" s="64"/>
      <c r="R258" s="64"/>
      <c r="S258" s="64"/>
    </row>
    <row r="259" spans="6:19" ht="15.75">
      <c r="F259" s="64"/>
      <c r="G259" s="64"/>
      <c r="R259" s="64"/>
      <c r="S259" s="64"/>
    </row>
    <row r="260" spans="6:19" ht="15.75">
      <c r="F260" s="64"/>
      <c r="G260" s="64"/>
      <c r="R260" s="64"/>
      <c r="S260" s="64"/>
    </row>
    <row r="261" spans="6:19" ht="15.75">
      <c r="F261" s="64"/>
      <c r="G261" s="64"/>
      <c r="R261" s="64"/>
      <c r="S261" s="64"/>
    </row>
    <row r="262" spans="6:19" ht="15.75">
      <c r="F262" s="64"/>
      <c r="G262" s="64"/>
      <c r="R262" s="64"/>
      <c r="S262" s="64"/>
    </row>
    <row r="263" spans="6:19" ht="15.75">
      <c r="F263" s="64"/>
      <c r="G263" s="64"/>
      <c r="R263" s="64"/>
      <c r="S263" s="64"/>
    </row>
    <row r="264" spans="6:19" ht="15.75">
      <c r="F264" s="64"/>
      <c r="G264" s="64"/>
      <c r="R264" s="64"/>
      <c r="S264" s="64"/>
    </row>
    <row r="265" spans="6:19" ht="15.75">
      <c r="F265" s="64"/>
      <c r="G265" s="64"/>
      <c r="R265" s="64"/>
      <c r="S265" s="64"/>
    </row>
    <row r="266" spans="6:19" ht="15.75">
      <c r="F266" s="64"/>
      <c r="G266" s="64"/>
      <c r="R266" s="64"/>
      <c r="S266" s="64"/>
    </row>
    <row r="267" spans="6:19" ht="15.75">
      <c r="F267" s="64"/>
      <c r="G267" s="64"/>
      <c r="R267" s="64"/>
      <c r="S267" s="64"/>
    </row>
    <row r="268" spans="6:19" ht="15.75">
      <c r="F268" s="64"/>
      <c r="G268" s="64"/>
      <c r="R268" s="64"/>
      <c r="S268" s="64"/>
    </row>
    <row r="269" spans="6:19" ht="15.75">
      <c r="F269" s="64"/>
      <c r="G269" s="64"/>
      <c r="R269" s="64"/>
      <c r="S269" s="64"/>
    </row>
    <row r="270" spans="6:19" ht="15.75">
      <c r="F270" s="64"/>
      <c r="G270" s="64"/>
      <c r="R270" s="64"/>
      <c r="S270" s="64"/>
    </row>
    <row r="271" spans="6:19" ht="15.75">
      <c r="F271" s="64"/>
      <c r="G271" s="64"/>
      <c r="R271" s="64"/>
      <c r="S271" s="64"/>
    </row>
    <row r="272" spans="6:19" ht="15.75">
      <c r="F272" s="64"/>
      <c r="G272" s="64"/>
      <c r="R272" s="64"/>
      <c r="S272" s="64"/>
    </row>
    <row r="273" spans="6:19" ht="15.75">
      <c r="F273" s="64"/>
      <c r="G273" s="64"/>
      <c r="R273" s="64"/>
      <c r="S273" s="64"/>
    </row>
    <row r="274" spans="6:19" ht="15.75">
      <c r="F274" s="64"/>
      <c r="G274" s="64"/>
      <c r="R274" s="64"/>
      <c r="S274" s="64"/>
    </row>
    <row r="275" spans="6:19" ht="15.75">
      <c r="F275" s="64"/>
      <c r="G275" s="64"/>
      <c r="R275" s="64"/>
      <c r="S275" s="64"/>
    </row>
    <row r="276" spans="6:19" ht="15.75">
      <c r="F276" s="64"/>
      <c r="G276" s="64"/>
      <c r="R276" s="64"/>
      <c r="S276" s="64"/>
    </row>
    <row r="277" spans="6:19" ht="15.75">
      <c r="F277" s="64"/>
      <c r="G277" s="64"/>
      <c r="R277" s="64"/>
      <c r="S277" s="64"/>
    </row>
    <row r="278" spans="6:19" ht="15.75">
      <c r="F278" s="64"/>
      <c r="G278" s="64"/>
      <c r="R278" s="64"/>
      <c r="S278" s="64"/>
    </row>
    <row r="279" spans="6:19" ht="15.75">
      <c r="F279" s="64"/>
      <c r="G279" s="64"/>
      <c r="R279" s="64"/>
      <c r="S279" s="64"/>
    </row>
    <row r="280" spans="6:19" ht="15.75">
      <c r="F280" s="64"/>
      <c r="G280" s="64"/>
      <c r="R280" s="64"/>
      <c r="S280" s="64"/>
    </row>
    <row r="281" spans="6:19" ht="15.75">
      <c r="F281" s="64"/>
      <c r="G281" s="64"/>
      <c r="R281" s="64"/>
      <c r="S281" s="64"/>
    </row>
    <row r="282" spans="6:19" ht="15.75">
      <c r="F282" s="64"/>
      <c r="G282" s="64"/>
      <c r="R282" s="64"/>
      <c r="S282" s="64"/>
    </row>
    <row r="283" spans="6:19" ht="15.75">
      <c r="F283" s="64"/>
      <c r="G283" s="64"/>
      <c r="R283" s="64"/>
      <c r="S283" s="64"/>
    </row>
    <row r="284" spans="6:19" ht="15.75">
      <c r="F284" s="64"/>
      <c r="G284" s="64"/>
      <c r="R284" s="64"/>
      <c r="S284" s="64"/>
    </row>
    <row r="285" spans="6:19" ht="15.75">
      <c r="F285" s="64"/>
      <c r="G285" s="64"/>
      <c r="R285" s="64"/>
      <c r="S285" s="64"/>
    </row>
    <row r="286" spans="6:19" ht="15.75">
      <c r="F286" s="64"/>
      <c r="G286" s="64"/>
      <c r="R286" s="64"/>
      <c r="S286" s="64"/>
    </row>
    <row r="287" spans="6:19" ht="15.75">
      <c r="F287" s="64"/>
      <c r="G287" s="64"/>
      <c r="R287" s="64"/>
      <c r="S287" s="64"/>
    </row>
    <row r="288" spans="6:19" ht="15.75">
      <c r="F288" s="64"/>
      <c r="G288" s="64"/>
      <c r="R288" s="64"/>
      <c r="S288" s="64"/>
    </row>
    <row r="289" spans="6:19" ht="15.75">
      <c r="F289" s="64"/>
      <c r="G289" s="64"/>
      <c r="R289" s="64"/>
      <c r="S289" s="64"/>
    </row>
    <row r="290" spans="6:19" ht="15.75">
      <c r="F290" s="64"/>
      <c r="G290" s="64"/>
      <c r="R290" s="64"/>
      <c r="S290" s="64"/>
    </row>
    <row r="291" spans="6:19" ht="15.75">
      <c r="F291" s="64"/>
      <c r="G291" s="64"/>
      <c r="R291" s="64"/>
      <c r="S291" s="64"/>
    </row>
    <row r="292" spans="6:19" ht="15.75">
      <c r="F292" s="64"/>
      <c r="G292" s="64"/>
      <c r="R292" s="64"/>
      <c r="S292" s="64"/>
    </row>
    <row r="293" spans="6:19" ht="15.75">
      <c r="F293" s="64"/>
      <c r="G293" s="64"/>
      <c r="R293" s="64"/>
      <c r="S293" s="64"/>
    </row>
    <row r="294" spans="6:19" ht="15.75">
      <c r="F294" s="64"/>
      <c r="G294" s="64"/>
      <c r="R294" s="64"/>
      <c r="S294" s="64"/>
    </row>
    <row r="295" spans="6:19" ht="15.75">
      <c r="F295" s="64"/>
      <c r="G295" s="64"/>
      <c r="R295" s="64"/>
      <c r="S295" s="64"/>
    </row>
    <row r="296" spans="6:19" ht="15.75">
      <c r="F296" s="64"/>
      <c r="G296" s="64"/>
      <c r="R296" s="64"/>
      <c r="S296" s="64"/>
    </row>
    <row r="297" spans="6:19" ht="15.75">
      <c r="F297" s="64"/>
      <c r="G297" s="64"/>
      <c r="R297" s="64"/>
      <c r="S297" s="64"/>
    </row>
    <row r="298" spans="6:19" ht="15.75">
      <c r="F298" s="64"/>
      <c r="G298" s="64"/>
      <c r="R298" s="64"/>
      <c r="S298" s="64"/>
    </row>
    <row r="299" spans="6:19" ht="15.75">
      <c r="F299" s="64"/>
      <c r="G299" s="64"/>
      <c r="R299" s="64"/>
      <c r="S299" s="64"/>
    </row>
    <row r="300" spans="6:19" ht="15.75">
      <c r="F300" s="64"/>
      <c r="G300" s="64"/>
      <c r="R300" s="64"/>
      <c r="S300" s="64"/>
    </row>
    <row r="301" spans="6:19" ht="15.75">
      <c r="F301" s="64"/>
      <c r="G301" s="64"/>
      <c r="R301" s="64"/>
      <c r="S301" s="64"/>
    </row>
    <row r="302" spans="6:19" ht="15.75">
      <c r="F302" s="64"/>
      <c r="G302" s="64"/>
      <c r="R302" s="64"/>
      <c r="S302" s="64"/>
    </row>
    <row r="303" spans="6:19" ht="15.75">
      <c r="F303" s="64"/>
      <c r="G303" s="64"/>
      <c r="R303" s="64"/>
      <c r="S303" s="64"/>
    </row>
    <row r="304" spans="6:19" ht="15.75">
      <c r="F304" s="64"/>
      <c r="G304" s="64"/>
      <c r="R304" s="64"/>
      <c r="S304" s="64"/>
    </row>
    <row r="305" spans="6:19" ht="15.75">
      <c r="F305" s="64"/>
      <c r="G305" s="64"/>
      <c r="R305" s="64"/>
      <c r="S305" s="64"/>
    </row>
    <row r="306" spans="6:19" ht="15.75">
      <c r="F306" s="64"/>
      <c r="G306" s="64"/>
      <c r="R306" s="64"/>
      <c r="S306" s="64"/>
    </row>
    <row r="307" spans="6:19" ht="15.75">
      <c r="F307" s="64"/>
      <c r="G307" s="64"/>
      <c r="R307" s="64"/>
      <c r="S307" s="64"/>
    </row>
    <row r="308" spans="6:19" ht="15.75">
      <c r="F308" s="64"/>
      <c r="G308" s="64"/>
      <c r="R308" s="64"/>
      <c r="S308" s="64"/>
    </row>
    <row r="309" spans="6:19" ht="15.75">
      <c r="F309" s="64"/>
      <c r="G309" s="64"/>
      <c r="R309" s="64"/>
      <c r="S309" s="64"/>
    </row>
    <row r="310" spans="6:19" ht="15.75">
      <c r="F310" s="64"/>
      <c r="G310" s="64"/>
      <c r="R310" s="64"/>
      <c r="S310" s="64"/>
    </row>
    <row r="311" spans="6:19" ht="15.75">
      <c r="F311" s="64"/>
      <c r="G311" s="64"/>
      <c r="R311" s="64"/>
      <c r="S311" s="64"/>
    </row>
    <row r="312" spans="6:19" ht="15.75">
      <c r="F312" s="64"/>
      <c r="G312" s="64"/>
      <c r="R312" s="64"/>
      <c r="S312" s="64"/>
    </row>
    <row r="313" spans="6:19" ht="15.75">
      <c r="F313" s="64"/>
      <c r="G313" s="64"/>
      <c r="R313" s="64"/>
      <c r="S313" s="64"/>
    </row>
    <row r="314" spans="6:19" ht="15.75">
      <c r="F314" s="64"/>
      <c r="G314" s="64"/>
      <c r="R314" s="64"/>
      <c r="S314" s="64"/>
    </row>
    <row r="315" spans="6:19" ht="15.75">
      <c r="F315" s="64"/>
      <c r="G315" s="64"/>
      <c r="R315" s="64"/>
      <c r="S315" s="64"/>
    </row>
    <row r="316" spans="6:19" ht="15.75">
      <c r="F316" s="64"/>
      <c r="G316" s="64"/>
      <c r="R316" s="64"/>
      <c r="S316" s="64"/>
    </row>
    <row r="317" spans="6:19" ht="15.75">
      <c r="F317" s="64"/>
      <c r="G317" s="64"/>
      <c r="R317" s="64"/>
      <c r="S317" s="64"/>
    </row>
    <row r="318" spans="6:19" ht="15.75">
      <c r="F318" s="64"/>
      <c r="G318" s="64"/>
      <c r="R318" s="64"/>
      <c r="S318" s="64"/>
    </row>
    <row r="319" spans="6:19" ht="15.75">
      <c r="F319" s="64"/>
      <c r="G319" s="64"/>
      <c r="R319" s="64"/>
      <c r="S319" s="64"/>
    </row>
    <row r="320" spans="6:19" ht="15.75">
      <c r="F320" s="64"/>
      <c r="G320" s="64"/>
      <c r="R320" s="64"/>
      <c r="S320" s="64"/>
    </row>
    <row r="321" spans="6:19" ht="15.75">
      <c r="F321" s="64"/>
      <c r="G321" s="64"/>
      <c r="R321" s="64"/>
      <c r="S321" s="64"/>
    </row>
    <row r="322" spans="6:19" ht="15.75">
      <c r="F322" s="64"/>
      <c r="G322" s="64"/>
      <c r="R322" s="64"/>
      <c r="S322" s="64"/>
    </row>
    <row r="323" spans="6:19" ht="15.75">
      <c r="F323" s="64"/>
      <c r="G323" s="64"/>
      <c r="R323" s="64"/>
      <c r="S323" s="64"/>
    </row>
    <row r="324" spans="6:19" ht="15.75">
      <c r="F324" s="64"/>
      <c r="G324" s="64"/>
      <c r="R324" s="64"/>
      <c r="S324" s="64"/>
    </row>
    <row r="325" spans="6:19" ht="15.75">
      <c r="F325" s="64"/>
      <c r="G325" s="64"/>
      <c r="R325" s="64"/>
      <c r="S325" s="64"/>
    </row>
    <row r="326" spans="6:19" ht="15.75">
      <c r="F326" s="64"/>
      <c r="G326" s="64"/>
      <c r="R326" s="64"/>
      <c r="S326" s="64"/>
    </row>
    <row r="327" spans="6:19" ht="15.75">
      <c r="F327" s="64"/>
      <c r="G327" s="64"/>
      <c r="R327" s="64"/>
      <c r="S327" s="64"/>
    </row>
    <row r="328" spans="6:19" ht="15.75">
      <c r="F328" s="64"/>
      <c r="G328" s="64"/>
      <c r="R328" s="64"/>
      <c r="S328" s="64"/>
    </row>
    <row r="329" spans="6:19" ht="15.75">
      <c r="F329" s="64"/>
      <c r="G329" s="64"/>
      <c r="R329" s="64"/>
      <c r="S329" s="64"/>
    </row>
    <row r="330" spans="6:19" ht="15.75">
      <c r="F330" s="64"/>
      <c r="G330" s="64"/>
      <c r="R330" s="64"/>
      <c r="S330" s="64"/>
    </row>
    <row r="331" spans="6:19" ht="15.75">
      <c r="F331" s="64"/>
      <c r="G331" s="64"/>
      <c r="R331" s="64"/>
      <c r="S331" s="64"/>
    </row>
    <row r="332" spans="6:19" ht="15.75">
      <c r="F332" s="64"/>
      <c r="G332" s="64"/>
      <c r="R332" s="64"/>
      <c r="S332" s="64"/>
    </row>
    <row r="333" spans="6:19" ht="15.75">
      <c r="F333" s="64"/>
      <c r="G333" s="64"/>
      <c r="R333" s="64"/>
      <c r="S333" s="64"/>
    </row>
    <row r="334" spans="6:19" ht="15.75">
      <c r="F334" s="64"/>
      <c r="G334" s="64"/>
      <c r="R334" s="64"/>
      <c r="S334" s="64"/>
    </row>
    <row r="335" spans="6:19" ht="15.75">
      <c r="F335" s="64"/>
      <c r="G335" s="64"/>
      <c r="R335" s="64"/>
      <c r="S335" s="64"/>
    </row>
    <row r="336" spans="6:19" ht="15.75">
      <c r="F336" s="64"/>
      <c r="G336" s="64"/>
      <c r="R336" s="64"/>
      <c r="S336" s="64"/>
    </row>
    <row r="337" spans="6:19" ht="15.75">
      <c r="F337" s="64"/>
      <c r="G337" s="64"/>
      <c r="R337" s="64"/>
      <c r="S337" s="64"/>
    </row>
    <row r="338" spans="6:19" ht="15.75">
      <c r="F338" s="64"/>
      <c r="G338" s="64"/>
      <c r="R338" s="64"/>
      <c r="S338" s="64"/>
    </row>
    <row r="339" spans="6:19" ht="15.75">
      <c r="F339" s="64"/>
      <c r="G339" s="64"/>
      <c r="R339" s="64"/>
      <c r="S339" s="64"/>
    </row>
    <row r="340" spans="6:19" ht="15.75">
      <c r="F340" s="64"/>
      <c r="G340" s="64"/>
      <c r="R340" s="64"/>
      <c r="S340" s="64"/>
    </row>
    <row r="341" spans="6:19" ht="15.75">
      <c r="F341" s="64"/>
      <c r="G341" s="64"/>
      <c r="R341" s="64"/>
      <c r="S341" s="64"/>
    </row>
    <row r="342" spans="6:19" ht="15.75">
      <c r="F342" s="64"/>
      <c r="G342" s="64"/>
      <c r="R342" s="64"/>
      <c r="S342" s="64"/>
    </row>
    <row r="343" spans="6:19" ht="15.75">
      <c r="F343" s="64"/>
      <c r="G343" s="64"/>
      <c r="R343" s="64"/>
      <c r="S343" s="64"/>
    </row>
    <row r="344" spans="6:19" ht="15.75">
      <c r="F344" s="64"/>
      <c r="G344" s="64"/>
      <c r="R344" s="64"/>
      <c r="S344" s="64"/>
    </row>
    <row r="345" spans="6:19" ht="15.75">
      <c r="F345" s="64"/>
      <c r="G345" s="64"/>
      <c r="R345" s="64"/>
      <c r="S345" s="64"/>
    </row>
    <row r="346" spans="6:19" ht="15.75">
      <c r="F346" s="64"/>
      <c r="G346" s="64"/>
      <c r="R346" s="64"/>
      <c r="S346" s="64"/>
    </row>
    <row r="347" spans="6:19" ht="15.75">
      <c r="F347" s="64"/>
      <c r="G347" s="64"/>
      <c r="R347" s="64"/>
      <c r="S347" s="64"/>
    </row>
    <row r="348" spans="6:19" ht="15.75">
      <c r="F348" s="64"/>
      <c r="G348" s="64"/>
      <c r="R348" s="64"/>
      <c r="S348" s="64"/>
    </row>
    <row r="349" spans="6:19" ht="15.75">
      <c r="F349" s="64"/>
      <c r="G349" s="64"/>
      <c r="R349" s="64"/>
      <c r="S349" s="64"/>
    </row>
    <row r="350" spans="6:19" ht="15.75">
      <c r="F350" s="64"/>
      <c r="G350" s="64"/>
      <c r="R350" s="64"/>
      <c r="S350" s="64"/>
    </row>
    <row r="351" spans="6:19" ht="15.75">
      <c r="F351" s="64"/>
      <c r="G351" s="64"/>
      <c r="R351" s="64"/>
      <c r="S351" s="64"/>
    </row>
    <row r="352" spans="6:19" ht="15.75">
      <c r="F352" s="64"/>
      <c r="G352" s="64"/>
      <c r="R352" s="64"/>
      <c r="S352" s="64"/>
    </row>
    <row r="353" spans="6:19" ht="15.75">
      <c r="F353" s="64"/>
      <c r="G353" s="64"/>
      <c r="R353" s="64"/>
      <c r="S353" s="64"/>
    </row>
    <row r="354" spans="6:19" ht="15.75">
      <c r="F354" s="64"/>
      <c r="G354" s="64"/>
      <c r="R354" s="64"/>
      <c r="S354" s="64"/>
    </row>
    <row r="355" spans="6:19" ht="15.75">
      <c r="F355" s="64"/>
      <c r="G355" s="64"/>
      <c r="R355" s="64"/>
      <c r="S355" s="64"/>
    </row>
    <row r="356" spans="6:19" ht="15.75">
      <c r="F356" s="64"/>
      <c r="G356" s="64"/>
      <c r="R356" s="64"/>
      <c r="S356" s="64"/>
    </row>
    <row r="357" spans="6:19" ht="15.75">
      <c r="F357" s="64"/>
      <c r="G357" s="64"/>
      <c r="R357" s="64"/>
      <c r="S357" s="64"/>
    </row>
    <row r="358" spans="6:19" ht="15.75">
      <c r="F358" s="64"/>
      <c r="G358" s="64"/>
      <c r="R358" s="64"/>
      <c r="S358" s="64"/>
    </row>
    <row r="359" spans="6:19" ht="15.75">
      <c r="F359" s="64"/>
      <c r="G359" s="64"/>
      <c r="R359" s="64"/>
      <c r="S359" s="64"/>
    </row>
    <row r="360" spans="6:19" ht="15.75">
      <c r="F360" s="64"/>
      <c r="G360" s="64"/>
      <c r="R360" s="64"/>
      <c r="S360" s="64"/>
    </row>
    <row r="361" spans="6:19" ht="15.75">
      <c r="F361" s="64"/>
      <c r="G361" s="64"/>
      <c r="R361" s="64"/>
      <c r="S361" s="64"/>
    </row>
    <row r="362" spans="6:19" ht="15.75">
      <c r="F362" s="64"/>
      <c r="G362" s="64"/>
      <c r="R362" s="64"/>
      <c r="S362" s="64"/>
    </row>
    <row r="363" spans="6:19" ht="15.75">
      <c r="F363" s="64"/>
      <c r="G363" s="64"/>
      <c r="R363" s="64"/>
      <c r="S363" s="64"/>
    </row>
    <row r="364" spans="6:19" ht="15.75">
      <c r="F364" s="64"/>
      <c r="G364" s="64"/>
      <c r="R364" s="64"/>
      <c r="S364" s="64"/>
    </row>
    <row r="365" spans="6:19" ht="15.75">
      <c r="F365" s="64"/>
      <c r="G365" s="64"/>
      <c r="R365" s="64"/>
      <c r="S365" s="64"/>
    </row>
    <row r="366" spans="6:19" ht="15.75">
      <c r="F366" s="64"/>
      <c r="G366" s="64"/>
      <c r="R366" s="64"/>
      <c r="S366" s="64"/>
    </row>
    <row r="367" spans="6:19" ht="15.75">
      <c r="F367" s="64"/>
      <c r="G367" s="64"/>
      <c r="R367" s="64"/>
      <c r="S367" s="64"/>
    </row>
    <row r="368" spans="6:19" ht="15.75">
      <c r="F368" s="64"/>
      <c r="G368" s="64"/>
      <c r="R368" s="64"/>
      <c r="S368" s="64"/>
    </row>
    <row r="369" spans="6:19" ht="15.75">
      <c r="F369" s="64"/>
      <c r="G369" s="64"/>
      <c r="R369" s="64"/>
      <c r="S369" s="64"/>
    </row>
    <row r="370" spans="6:19" ht="15.75">
      <c r="F370" s="64"/>
      <c r="G370" s="64"/>
      <c r="R370" s="64"/>
      <c r="S370" s="64"/>
    </row>
    <row r="371" spans="6:19" ht="15.75">
      <c r="F371" s="64"/>
      <c r="G371" s="64"/>
      <c r="R371" s="64"/>
      <c r="S371" s="64"/>
    </row>
    <row r="372" spans="6:19" ht="15.75">
      <c r="F372" s="64"/>
      <c r="G372" s="64"/>
      <c r="R372" s="64"/>
      <c r="S372" s="64"/>
    </row>
    <row r="373" spans="6:19" ht="15.75">
      <c r="F373" s="64"/>
      <c r="G373" s="64"/>
      <c r="R373" s="64"/>
      <c r="S373" s="64"/>
    </row>
    <row r="374" spans="6:19" ht="15.75">
      <c r="F374" s="64"/>
      <c r="G374" s="64"/>
      <c r="R374" s="64"/>
      <c r="S374" s="64"/>
    </row>
    <row r="375" spans="6:19" ht="15.75">
      <c r="F375" s="64"/>
      <c r="G375" s="64"/>
      <c r="R375" s="64"/>
      <c r="S375" s="64"/>
    </row>
    <row r="376" spans="6:19" ht="15.75">
      <c r="F376" s="64"/>
      <c r="G376" s="64"/>
      <c r="R376" s="64"/>
      <c r="S376" s="64"/>
    </row>
    <row r="377" spans="6:19" ht="15.75">
      <c r="F377" s="64"/>
      <c r="G377" s="64"/>
      <c r="R377" s="64"/>
      <c r="S377" s="64"/>
    </row>
    <row r="378" spans="6:19" ht="15.75">
      <c r="F378" s="64"/>
      <c r="G378" s="64"/>
      <c r="R378" s="64"/>
      <c r="S378" s="64"/>
    </row>
    <row r="379" spans="6:19" ht="15.75">
      <c r="F379" s="64"/>
      <c r="G379" s="64"/>
      <c r="R379" s="64"/>
      <c r="S379" s="64"/>
    </row>
    <row r="380" spans="6:19" ht="15.75">
      <c r="F380" s="64"/>
      <c r="G380" s="64"/>
      <c r="R380" s="64"/>
      <c r="S380" s="64"/>
    </row>
    <row r="381" spans="6:19" ht="15.75">
      <c r="F381" s="64"/>
      <c r="G381" s="64"/>
      <c r="R381" s="64"/>
      <c r="S381" s="64"/>
    </row>
    <row r="382" spans="6:19" ht="15.75">
      <c r="F382" s="64"/>
      <c r="G382" s="64"/>
      <c r="R382" s="64"/>
      <c r="S382" s="64"/>
    </row>
    <row r="383" spans="6:19" ht="15.75">
      <c r="F383" s="64"/>
      <c r="G383" s="64"/>
      <c r="R383" s="64"/>
      <c r="S383" s="64"/>
    </row>
    <row r="384" spans="6:19" ht="15.75">
      <c r="F384" s="64"/>
      <c r="G384" s="64"/>
      <c r="R384" s="64"/>
      <c r="S384" s="64"/>
    </row>
    <row r="385" spans="6:19" ht="15.75">
      <c r="F385" s="64"/>
      <c r="G385" s="64"/>
      <c r="R385" s="64"/>
      <c r="S385" s="64"/>
    </row>
    <row r="386" spans="6:19" ht="15.75">
      <c r="F386" s="64"/>
      <c r="G386" s="64"/>
      <c r="R386" s="64"/>
      <c r="S386" s="64"/>
    </row>
    <row r="387" spans="6:19" ht="15.75">
      <c r="F387" s="64"/>
      <c r="G387" s="64"/>
      <c r="R387" s="64"/>
      <c r="S387" s="64"/>
    </row>
    <row r="388" spans="6:19" ht="15.75">
      <c r="F388" s="64"/>
      <c r="G388" s="64"/>
      <c r="R388" s="64"/>
      <c r="S388" s="64"/>
    </row>
    <row r="389" spans="6:19" ht="15.75">
      <c r="F389" s="64"/>
      <c r="G389" s="64"/>
      <c r="R389" s="64"/>
      <c r="S389" s="64"/>
    </row>
    <row r="390" spans="6:19" ht="15.75">
      <c r="F390" s="64"/>
      <c r="G390" s="64"/>
      <c r="R390" s="64"/>
      <c r="S390" s="64"/>
    </row>
    <row r="391" spans="6:19" ht="15.75">
      <c r="F391" s="64"/>
      <c r="G391" s="64"/>
      <c r="R391" s="64"/>
      <c r="S391" s="64"/>
    </row>
    <row r="392" spans="6:19" ht="15.75">
      <c r="F392" s="64"/>
      <c r="G392" s="64"/>
      <c r="R392" s="64"/>
      <c r="S392" s="64"/>
    </row>
    <row r="393" spans="6:19" ht="15.75">
      <c r="F393" s="64"/>
      <c r="G393" s="64"/>
      <c r="R393" s="64"/>
      <c r="S393" s="64"/>
    </row>
    <row r="394" spans="6:19" ht="15.75">
      <c r="F394" s="64"/>
      <c r="G394" s="64"/>
      <c r="R394" s="64"/>
      <c r="S394" s="64"/>
    </row>
    <row r="395" spans="6:19" ht="15.75">
      <c r="F395" s="64"/>
      <c r="G395" s="64"/>
      <c r="R395" s="64"/>
      <c r="S395" s="64"/>
    </row>
    <row r="396" spans="6:19" ht="15.75">
      <c r="F396" s="64"/>
      <c r="G396" s="64"/>
      <c r="R396" s="64"/>
      <c r="S396" s="64"/>
    </row>
    <row r="397" spans="6:19" ht="15.75">
      <c r="F397" s="64"/>
      <c r="G397" s="64"/>
      <c r="R397" s="64"/>
      <c r="S397" s="64"/>
    </row>
    <row r="398" spans="6:19" ht="15.75">
      <c r="F398" s="64"/>
      <c r="G398" s="64"/>
      <c r="R398" s="64"/>
      <c r="S398" s="64"/>
    </row>
    <row r="399" spans="6:19" ht="15.75">
      <c r="F399" s="64"/>
      <c r="G399" s="64"/>
      <c r="R399" s="64"/>
      <c r="S399" s="64"/>
    </row>
    <row r="400" spans="6:19" ht="15.75">
      <c r="F400" s="64"/>
      <c r="G400" s="64"/>
      <c r="R400" s="64"/>
      <c r="S400" s="64"/>
    </row>
    <row r="401" spans="6:19" ht="15.75">
      <c r="F401" s="64"/>
      <c r="G401" s="64"/>
      <c r="R401" s="64"/>
      <c r="S401" s="64"/>
    </row>
    <row r="402" spans="6:19" ht="15.75">
      <c r="F402" s="64"/>
      <c r="G402" s="64"/>
      <c r="R402" s="64"/>
      <c r="S402" s="64"/>
    </row>
    <row r="403" spans="6:19" ht="15.75">
      <c r="F403" s="64"/>
      <c r="G403" s="64"/>
      <c r="R403" s="64"/>
      <c r="S403" s="64"/>
    </row>
    <row r="404" spans="6:19" ht="15.75">
      <c r="F404" s="64"/>
      <c r="G404" s="64"/>
      <c r="R404" s="64"/>
      <c r="S404" s="64"/>
    </row>
    <row r="405" spans="6:19" ht="15.75">
      <c r="F405" s="64"/>
      <c r="G405" s="64"/>
      <c r="R405" s="64"/>
      <c r="S405" s="64"/>
    </row>
    <row r="406" spans="6:19" ht="15.75">
      <c r="F406" s="64"/>
      <c r="G406" s="64"/>
      <c r="R406" s="64"/>
      <c r="S406" s="64"/>
    </row>
    <row r="407" spans="6:19" ht="15.75">
      <c r="F407" s="64"/>
      <c r="G407" s="64"/>
      <c r="R407" s="64"/>
      <c r="S407" s="64"/>
    </row>
    <row r="408" spans="6:19" ht="15.75">
      <c r="F408" s="64"/>
      <c r="G408" s="64"/>
      <c r="R408" s="64"/>
      <c r="S408" s="64"/>
    </row>
    <row r="409" spans="6:19" ht="15.75">
      <c r="F409" s="64"/>
      <c r="G409" s="64"/>
      <c r="R409" s="64"/>
      <c r="S409" s="64"/>
    </row>
    <row r="410" spans="6:19" ht="15.75">
      <c r="F410" s="64"/>
      <c r="G410" s="64"/>
      <c r="R410" s="64"/>
      <c r="S410" s="64"/>
    </row>
    <row r="411" spans="6:19" ht="15.75">
      <c r="F411" s="64"/>
      <c r="G411" s="64"/>
      <c r="R411" s="64"/>
      <c r="S411" s="64"/>
    </row>
    <row r="412" spans="6:19" ht="15.75">
      <c r="F412" s="64"/>
      <c r="G412" s="64"/>
      <c r="R412" s="64"/>
      <c r="S412" s="64"/>
    </row>
    <row r="413" spans="6:19" ht="15.75">
      <c r="F413" s="64"/>
      <c r="G413" s="64"/>
      <c r="R413" s="64"/>
      <c r="S413" s="64"/>
    </row>
    <row r="414" spans="6:19" ht="15.75">
      <c r="F414" s="64"/>
      <c r="G414" s="64"/>
      <c r="R414" s="64"/>
      <c r="S414" s="64"/>
    </row>
    <row r="415" spans="6:19" ht="15.75">
      <c r="F415" s="64"/>
      <c r="G415" s="64"/>
      <c r="R415" s="64"/>
      <c r="S415" s="64"/>
    </row>
    <row r="416" spans="6:19" ht="15.75">
      <c r="F416" s="64"/>
      <c r="G416" s="64"/>
      <c r="R416" s="64"/>
      <c r="S416" s="64"/>
    </row>
    <row r="417" spans="6:19" ht="15.75">
      <c r="F417" s="64"/>
      <c r="G417" s="64"/>
      <c r="R417" s="64"/>
      <c r="S417" s="64"/>
    </row>
    <row r="418" spans="6:19" ht="15.75">
      <c r="F418" s="64"/>
      <c r="G418" s="64"/>
      <c r="R418" s="64"/>
      <c r="S418" s="64"/>
    </row>
    <row r="419" spans="6:19" ht="15.75">
      <c r="F419" s="64"/>
      <c r="G419" s="64"/>
      <c r="R419" s="64"/>
      <c r="S419" s="64"/>
    </row>
    <row r="420" spans="6:19" ht="15.75">
      <c r="F420" s="64"/>
      <c r="G420" s="64"/>
      <c r="R420" s="64"/>
      <c r="S420" s="64"/>
    </row>
    <row r="421" spans="6:19" ht="15.75">
      <c r="F421" s="64"/>
      <c r="G421" s="64"/>
      <c r="R421" s="64"/>
      <c r="S421" s="64"/>
    </row>
    <row r="422" spans="6:19" ht="15.75">
      <c r="F422" s="64"/>
      <c r="G422" s="64"/>
      <c r="R422" s="64"/>
      <c r="S422" s="64"/>
    </row>
    <row r="423" spans="6:19" ht="15.75">
      <c r="F423" s="64"/>
      <c r="G423" s="64"/>
      <c r="R423" s="64"/>
      <c r="S423" s="64"/>
    </row>
    <row r="424" spans="6:19" ht="15.75">
      <c r="F424" s="64"/>
      <c r="G424" s="64"/>
      <c r="R424" s="64"/>
      <c r="S424" s="64"/>
    </row>
    <row r="425" spans="6:19" ht="15.75">
      <c r="F425" s="64"/>
      <c r="G425" s="64"/>
      <c r="R425" s="64"/>
      <c r="S425" s="64"/>
    </row>
    <row r="426" spans="6:19" ht="15.75">
      <c r="F426" s="64"/>
      <c r="G426" s="64"/>
      <c r="R426" s="64"/>
      <c r="S426" s="64"/>
    </row>
    <row r="427" spans="6:19" ht="15.75">
      <c r="F427" s="64"/>
      <c r="G427" s="64"/>
      <c r="R427" s="64"/>
      <c r="S427" s="64"/>
    </row>
    <row r="428" spans="6:19" ht="15.75">
      <c r="F428" s="64"/>
      <c r="G428" s="64"/>
      <c r="R428" s="64"/>
      <c r="S428" s="64"/>
    </row>
    <row r="429" spans="6:19" ht="15.75">
      <c r="F429" s="64"/>
      <c r="G429" s="64"/>
      <c r="R429" s="64"/>
      <c r="S429" s="64"/>
    </row>
    <row r="430" spans="6:19" ht="15.75">
      <c r="F430" s="64"/>
      <c r="G430" s="64"/>
      <c r="R430" s="64"/>
      <c r="S430" s="64"/>
    </row>
    <row r="431" spans="6:19" ht="15.75">
      <c r="F431" s="64"/>
      <c r="G431" s="64"/>
      <c r="R431" s="64"/>
      <c r="S431" s="64"/>
    </row>
    <row r="432" spans="6:19" ht="15.75">
      <c r="F432" s="64"/>
      <c r="G432" s="64"/>
      <c r="R432" s="64"/>
      <c r="S432" s="64"/>
    </row>
    <row r="433" spans="6:19" ht="15.75">
      <c r="F433" s="64"/>
      <c r="G433" s="64"/>
      <c r="R433" s="64"/>
      <c r="S433" s="64"/>
    </row>
    <row r="434" spans="6:19" ht="15.75">
      <c r="F434" s="64"/>
      <c r="G434" s="64"/>
      <c r="R434" s="64"/>
      <c r="S434" s="64"/>
    </row>
    <row r="435" spans="6:19" ht="15.75">
      <c r="F435" s="64"/>
      <c r="G435" s="64"/>
      <c r="R435" s="64"/>
      <c r="S435" s="64"/>
    </row>
    <row r="436" spans="6:19" ht="15.75">
      <c r="F436" s="64"/>
      <c r="G436" s="64"/>
      <c r="R436" s="64"/>
      <c r="S436" s="64"/>
    </row>
    <row r="437" spans="6:19" ht="15.75">
      <c r="F437" s="64"/>
      <c r="G437" s="64"/>
      <c r="R437" s="64"/>
      <c r="S437" s="64"/>
    </row>
    <row r="438" spans="6:19" ht="15.75">
      <c r="F438" s="64"/>
      <c r="G438" s="64"/>
      <c r="R438" s="64"/>
      <c r="S438" s="64"/>
    </row>
    <row r="439" spans="6:19" ht="15.75">
      <c r="F439" s="64"/>
      <c r="G439" s="64"/>
      <c r="R439" s="64"/>
      <c r="S439" s="64"/>
    </row>
    <row r="440" spans="6:19" ht="15.75">
      <c r="F440" s="64"/>
      <c r="G440" s="64"/>
      <c r="R440" s="64"/>
      <c r="S440" s="64"/>
    </row>
    <row r="441" spans="6:19" ht="15.75">
      <c r="F441" s="64"/>
      <c r="G441" s="64"/>
      <c r="R441" s="64"/>
      <c r="S441" s="64"/>
    </row>
    <row r="442" spans="6:19" ht="15.75">
      <c r="F442" s="64"/>
      <c r="G442" s="64"/>
      <c r="R442" s="64"/>
      <c r="S442" s="64"/>
    </row>
    <row r="443" spans="6:19" ht="15.75">
      <c r="F443" s="64"/>
      <c r="G443" s="64"/>
      <c r="R443" s="64"/>
      <c r="S443" s="64"/>
    </row>
    <row r="444" spans="6:19" ht="15.75">
      <c r="F444" s="64"/>
      <c r="G444" s="64"/>
      <c r="R444" s="64"/>
      <c r="S444" s="64"/>
    </row>
    <row r="445" spans="6:19" ht="15.75">
      <c r="F445" s="64"/>
      <c r="G445" s="64"/>
      <c r="R445" s="64"/>
      <c r="S445" s="64"/>
    </row>
    <row r="446" spans="6:19" ht="15.75">
      <c r="F446" s="64"/>
      <c r="G446" s="64"/>
      <c r="R446" s="64"/>
      <c r="S446" s="64"/>
    </row>
    <row r="447" spans="6:19" ht="15.75">
      <c r="F447" s="64"/>
      <c r="G447" s="64"/>
      <c r="R447" s="64"/>
      <c r="S447" s="64"/>
    </row>
    <row r="448" spans="6:19" ht="15.75">
      <c r="F448" s="64"/>
      <c r="G448" s="64"/>
      <c r="R448" s="64"/>
      <c r="S448" s="64"/>
    </row>
    <row r="449" spans="6:19" ht="15.75">
      <c r="F449" s="64"/>
      <c r="G449" s="64"/>
      <c r="R449" s="64"/>
      <c r="S449" s="64"/>
    </row>
    <row r="450" spans="6:19" ht="15.75">
      <c r="F450" s="64"/>
      <c r="G450" s="64"/>
      <c r="R450" s="64"/>
      <c r="S450" s="64"/>
    </row>
    <row r="451" spans="6:19" ht="15.75">
      <c r="F451" s="64"/>
      <c r="G451" s="64"/>
      <c r="R451" s="64"/>
      <c r="S451" s="64"/>
    </row>
    <row r="452" spans="6:19" ht="15.75">
      <c r="F452" s="64"/>
      <c r="G452" s="64"/>
      <c r="R452" s="64"/>
      <c r="S452" s="64"/>
    </row>
    <row r="453" spans="6:19" ht="15.75">
      <c r="F453" s="64"/>
      <c r="G453" s="64"/>
      <c r="R453" s="64"/>
      <c r="S453" s="64"/>
    </row>
    <row r="454" spans="6:19" ht="15.75">
      <c r="F454" s="64"/>
      <c r="G454" s="64"/>
      <c r="R454" s="64"/>
      <c r="S454" s="64"/>
    </row>
    <row r="455" spans="6:19" ht="15.75">
      <c r="F455" s="64"/>
      <c r="G455" s="64"/>
      <c r="R455" s="64"/>
      <c r="S455" s="64"/>
    </row>
    <row r="456" spans="6:19" ht="15.75">
      <c r="F456" s="64"/>
      <c r="G456" s="64"/>
      <c r="R456" s="64"/>
      <c r="S456" s="64"/>
    </row>
    <row r="457" spans="6:19" ht="15.75">
      <c r="F457" s="64"/>
      <c r="G457" s="64"/>
      <c r="R457" s="64"/>
      <c r="S457" s="64"/>
    </row>
    <row r="458" spans="6:19" ht="15.75">
      <c r="F458" s="64"/>
      <c r="G458" s="64"/>
      <c r="R458" s="64"/>
      <c r="S458" s="64"/>
    </row>
    <row r="459" spans="6:19" ht="15.75">
      <c r="F459" s="64"/>
      <c r="G459" s="64"/>
      <c r="R459" s="64"/>
      <c r="S459" s="64"/>
    </row>
    <row r="460" spans="6:19" ht="15.75">
      <c r="F460" s="64"/>
      <c r="G460" s="64"/>
      <c r="R460" s="64"/>
      <c r="S460" s="64"/>
    </row>
    <row r="461" spans="6:19" ht="15.75">
      <c r="F461" s="64"/>
      <c r="G461" s="64"/>
      <c r="R461" s="64"/>
      <c r="S461" s="64"/>
    </row>
    <row r="462" spans="6:19" ht="15.75">
      <c r="F462" s="64"/>
      <c r="G462" s="64"/>
      <c r="R462" s="64"/>
      <c r="S462" s="64"/>
    </row>
    <row r="463" spans="6:19" ht="15.75">
      <c r="F463" s="64"/>
      <c r="G463" s="64"/>
      <c r="R463" s="64"/>
      <c r="S463" s="64"/>
    </row>
    <row r="464" spans="6:19" ht="15.75">
      <c r="F464" s="64"/>
      <c r="G464" s="64"/>
      <c r="R464" s="64"/>
      <c r="S464" s="64"/>
    </row>
    <row r="465" spans="6:19" ht="15.75">
      <c r="F465" s="64"/>
      <c r="G465" s="64"/>
      <c r="R465" s="64"/>
      <c r="S465" s="64"/>
    </row>
    <row r="466" spans="6:19" ht="15.75">
      <c r="F466" s="64"/>
      <c r="G466" s="64"/>
      <c r="R466" s="64"/>
      <c r="S466" s="64"/>
    </row>
    <row r="467" spans="6:19" ht="15.75">
      <c r="F467" s="64"/>
      <c r="G467" s="64"/>
      <c r="R467" s="64"/>
      <c r="S467" s="64"/>
    </row>
    <row r="468" spans="6:19" ht="15.75">
      <c r="F468" s="64"/>
      <c r="G468" s="64"/>
      <c r="R468" s="64"/>
      <c r="S468" s="64"/>
    </row>
    <row r="469" spans="6:19" ht="15.75">
      <c r="F469" s="64"/>
      <c r="G469" s="64"/>
      <c r="R469" s="64"/>
      <c r="S469" s="64"/>
    </row>
    <row r="470" spans="6:19" ht="15.75">
      <c r="F470" s="64"/>
      <c r="G470" s="64"/>
      <c r="R470" s="64"/>
      <c r="S470" s="64"/>
    </row>
    <row r="471" spans="6:19" ht="15.75">
      <c r="F471" s="64"/>
      <c r="G471" s="64"/>
      <c r="R471" s="64"/>
      <c r="S471" s="64"/>
    </row>
    <row r="472" spans="6:19" ht="15.75">
      <c r="F472" s="64"/>
      <c r="G472" s="64"/>
      <c r="R472" s="64"/>
      <c r="S472" s="64"/>
    </row>
    <row r="473" spans="6:19" ht="15.75">
      <c r="F473" s="64"/>
      <c r="G473" s="64"/>
      <c r="R473" s="64"/>
      <c r="S473" s="64"/>
    </row>
    <row r="474" spans="6:19" ht="15.75">
      <c r="F474" s="64"/>
      <c r="G474" s="64"/>
      <c r="R474" s="64"/>
      <c r="S474" s="64"/>
    </row>
    <row r="475" spans="6:19" ht="15.75">
      <c r="F475" s="64"/>
      <c r="G475" s="64"/>
      <c r="R475" s="64"/>
      <c r="S475" s="64"/>
    </row>
    <row r="476" spans="6:19" ht="15.75">
      <c r="F476" s="64"/>
      <c r="G476" s="64"/>
      <c r="R476" s="64"/>
      <c r="S476" s="64"/>
    </row>
    <row r="477" spans="6:19" ht="15.75">
      <c r="F477" s="64"/>
      <c r="G477" s="64"/>
      <c r="R477" s="64"/>
      <c r="S477" s="64"/>
    </row>
    <row r="478" spans="6:19" ht="15.75">
      <c r="F478" s="64"/>
      <c r="G478" s="64"/>
      <c r="R478" s="64"/>
      <c r="S478" s="64"/>
    </row>
    <row r="479" spans="6:19" ht="15.75">
      <c r="F479" s="64"/>
      <c r="G479" s="64"/>
      <c r="R479" s="64"/>
      <c r="S479" s="64"/>
    </row>
    <row r="480" spans="6:19" ht="15.75">
      <c r="F480" s="64"/>
      <c r="G480" s="64"/>
      <c r="R480" s="64"/>
      <c r="S480" s="64"/>
    </row>
    <row r="481" spans="6:19" ht="15.75">
      <c r="F481" s="64"/>
      <c r="G481" s="64"/>
      <c r="R481" s="64"/>
      <c r="S481" s="64"/>
    </row>
    <row r="482" spans="6:19" ht="15.75">
      <c r="F482" s="64"/>
      <c r="G482" s="64"/>
      <c r="R482" s="64"/>
      <c r="S482" s="64"/>
    </row>
    <row r="483" spans="6:19" ht="15.75">
      <c r="F483" s="64"/>
      <c r="G483" s="64"/>
      <c r="R483" s="64"/>
      <c r="S483" s="64"/>
    </row>
    <row r="484" spans="6:19" ht="15.75">
      <c r="F484" s="64"/>
      <c r="G484" s="64"/>
      <c r="R484" s="64"/>
      <c r="S484" s="64"/>
    </row>
    <row r="485" spans="6:19" ht="15.75">
      <c r="F485" s="64"/>
      <c r="G485" s="64"/>
      <c r="R485" s="64"/>
      <c r="S485" s="64"/>
    </row>
    <row r="486" spans="6:19" ht="15.75">
      <c r="F486" s="64"/>
      <c r="G486" s="64"/>
      <c r="R486" s="64"/>
      <c r="S486" s="64"/>
    </row>
    <row r="487" spans="6:19" ht="15.75">
      <c r="F487" s="64"/>
      <c r="G487" s="64"/>
      <c r="R487" s="64"/>
      <c r="S487" s="64"/>
    </row>
    <row r="488" spans="6:19" ht="15.75">
      <c r="F488" s="64"/>
      <c r="G488" s="64"/>
      <c r="R488" s="64"/>
      <c r="S488" s="64"/>
    </row>
    <row r="489" spans="6:19" ht="15.75">
      <c r="F489" s="64"/>
      <c r="G489" s="64"/>
      <c r="R489" s="64"/>
      <c r="S489" s="64"/>
    </row>
    <row r="490" spans="6:19" ht="15.75">
      <c r="F490" s="64"/>
      <c r="G490" s="64"/>
      <c r="R490" s="64"/>
      <c r="S490" s="64"/>
    </row>
    <row r="491" spans="6:19" ht="15.75">
      <c r="F491" s="64"/>
      <c r="G491" s="64"/>
      <c r="R491" s="64"/>
      <c r="S491" s="64"/>
    </row>
    <row r="492" spans="6:19" ht="15.75">
      <c r="F492" s="64"/>
      <c r="G492" s="64"/>
      <c r="R492" s="64"/>
      <c r="S492" s="64"/>
    </row>
    <row r="493" spans="6:19" ht="15.75">
      <c r="F493" s="64"/>
      <c r="G493" s="64"/>
      <c r="R493" s="64"/>
      <c r="S493" s="64"/>
    </row>
    <row r="494" spans="6:19" ht="15.75">
      <c r="F494" s="64"/>
      <c r="G494" s="64"/>
      <c r="R494" s="64"/>
      <c r="S494" s="64"/>
    </row>
    <row r="495" spans="6:19" ht="15.75">
      <c r="F495" s="64"/>
      <c r="G495" s="64"/>
      <c r="R495" s="64"/>
      <c r="S495" s="64"/>
    </row>
    <row r="496" spans="6:19" ht="15.75">
      <c r="F496" s="64"/>
      <c r="G496" s="64"/>
      <c r="R496" s="64"/>
      <c r="S496" s="64"/>
    </row>
    <row r="497" spans="6:19" ht="15.75">
      <c r="F497" s="64"/>
      <c r="G497" s="64"/>
      <c r="R497" s="64"/>
      <c r="S497" s="64"/>
    </row>
    <row r="498" spans="6:19" ht="15.75">
      <c r="F498" s="64"/>
      <c r="G498" s="64"/>
      <c r="R498" s="64"/>
      <c r="S498" s="64"/>
    </row>
    <row r="499" spans="6:19" ht="15.75">
      <c r="F499" s="64"/>
      <c r="G499" s="64"/>
      <c r="R499" s="64"/>
      <c r="S499" s="64"/>
    </row>
    <row r="500" spans="6:19" ht="15.75">
      <c r="F500" s="64"/>
      <c r="G500" s="64"/>
      <c r="R500" s="64"/>
      <c r="S500" s="64"/>
    </row>
    <row r="501" spans="6:19" ht="15.75">
      <c r="F501" s="64"/>
      <c r="G501" s="64"/>
      <c r="R501" s="64"/>
      <c r="S501" s="64"/>
    </row>
    <row r="502" spans="6:19" ht="15.75">
      <c r="F502" s="64"/>
      <c r="G502" s="64"/>
      <c r="R502" s="64"/>
      <c r="S502" s="64"/>
    </row>
    <row r="503" spans="6:19" ht="15.75">
      <c r="F503" s="64"/>
      <c r="G503" s="64"/>
      <c r="R503" s="64"/>
      <c r="S503" s="64"/>
    </row>
    <row r="504" spans="6:19" ht="15.75">
      <c r="F504" s="64"/>
      <c r="G504" s="64"/>
      <c r="R504" s="64"/>
      <c r="S504" s="64"/>
    </row>
    <row r="505" spans="6:19" ht="15.75">
      <c r="F505" s="64"/>
      <c r="G505" s="64"/>
      <c r="R505" s="64"/>
      <c r="S505" s="64"/>
    </row>
    <row r="506" spans="6:19" ht="15.75">
      <c r="F506" s="64"/>
      <c r="G506" s="64"/>
      <c r="R506" s="64"/>
      <c r="S506" s="64"/>
    </row>
    <row r="507" spans="6:19" ht="15.75">
      <c r="F507" s="64"/>
      <c r="G507" s="64"/>
      <c r="R507" s="64"/>
      <c r="S507" s="64"/>
    </row>
    <row r="508" spans="6:19" ht="15.75">
      <c r="F508" s="64"/>
      <c r="G508" s="64"/>
      <c r="R508" s="64"/>
      <c r="S508" s="64"/>
    </row>
    <row r="509" spans="6:19" ht="15.75">
      <c r="F509" s="64"/>
      <c r="G509" s="64"/>
      <c r="R509" s="64"/>
      <c r="S509" s="64"/>
    </row>
    <row r="510" spans="6:19" ht="15.75">
      <c r="F510" s="64"/>
      <c r="G510" s="64"/>
      <c r="R510" s="64"/>
      <c r="S510" s="64"/>
    </row>
    <row r="511" spans="6:19" ht="15.75">
      <c r="F511" s="64"/>
      <c r="G511" s="64"/>
      <c r="R511" s="64"/>
      <c r="S511" s="64"/>
    </row>
    <row r="512" spans="6:19" ht="15.75">
      <c r="F512" s="64"/>
      <c r="G512" s="64"/>
      <c r="R512" s="64"/>
      <c r="S512" s="64"/>
    </row>
    <row r="513" spans="6:19" ht="15.75">
      <c r="F513" s="64"/>
      <c r="G513" s="64"/>
      <c r="R513" s="64"/>
      <c r="S513" s="64"/>
    </row>
    <row r="514" spans="6:19" ht="15.75">
      <c r="F514" s="64"/>
      <c r="G514" s="64"/>
      <c r="R514" s="64"/>
      <c r="S514" s="64"/>
    </row>
    <row r="515" spans="6:19" ht="15.75">
      <c r="F515" s="64"/>
      <c r="G515" s="64"/>
      <c r="R515" s="64"/>
      <c r="S515" s="64"/>
    </row>
    <row r="516" spans="6:19" ht="15.75">
      <c r="F516" s="64"/>
      <c r="G516" s="64"/>
      <c r="R516" s="64"/>
      <c r="S516" s="64"/>
    </row>
    <row r="517" spans="6:19" ht="15.75">
      <c r="F517" s="64"/>
      <c r="G517" s="64"/>
      <c r="R517" s="64"/>
      <c r="S517" s="64"/>
    </row>
    <row r="518" spans="6:19" ht="15.75">
      <c r="F518" s="64"/>
      <c r="G518" s="64"/>
      <c r="R518" s="64"/>
      <c r="S518" s="64"/>
    </row>
    <row r="519" spans="6:19" ht="15.75">
      <c r="F519" s="64"/>
      <c r="G519" s="64"/>
      <c r="R519" s="64"/>
      <c r="S519" s="64"/>
    </row>
    <row r="520" spans="6:19" ht="15.75">
      <c r="F520" s="64"/>
      <c r="G520" s="64"/>
      <c r="R520" s="64"/>
      <c r="S520" s="64"/>
    </row>
    <row r="521" spans="6:19" ht="15.75">
      <c r="F521" s="64"/>
      <c r="G521" s="64"/>
      <c r="R521" s="64"/>
      <c r="S521" s="64"/>
    </row>
    <row r="522" spans="6:19" ht="15.75">
      <c r="F522" s="64"/>
      <c r="G522" s="64"/>
      <c r="R522" s="64"/>
      <c r="S522" s="64"/>
    </row>
    <row r="523" spans="6:19" ht="15.75">
      <c r="F523" s="64"/>
      <c r="G523" s="64"/>
      <c r="R523" s="64"/>
      <c r="S523" s="64"/>
    </row>
    <row r="524" spans="6:19" ht="15.75">
      <c r="F524" s="64"/>
      <c r="G524" s="64"/>
      <c r="R524" s="64"/>
      <c r="S524" s="64"/>
    </row>
    <row r="525" spans="6:19" ht="15.75">
      <c r="F525" s="64"/>
      <c r="G525" s="64"/>
      <c r="R525" s="64"/>
      <c r="S525" s="64"/>
    </row>
    <row r="526" spans="6:19" ht="15.75">
      <c r="F526" s="64"/>
      <c r="G526" s="64"/>
      <c r="R526" s="64"/>
      <c r="S526" s="64"/>
    </row>
    <row r="527" spans="6:19" ht="15.75">
      <c r="F527" s="64"/>
      <c r="G527" s="64"/>
      <c r="R527" s="64"/>
      <c r="S527" s="64"/>
    </row>
    <row r="528" spans="6:19" ht="15.75">
      <c r="F528" s="64"/>
      <c r="G528" s="64"/>
      <c r="R528" s="64"/>
      <c r="S528" s="64"/>
    </row>
    <row r="529" spans="6:19" ht="15.75">
      <c r="F529" s="64"/>
      <c r="G529" s="64"/>
      <c r="R529" s="64"/>
      <c r="S529" s="64"/>
    </row>
    <row r="530" spans="6:19" ht="15.75">
      <c r="F530" s="64"/>
      <c r="G530" s="64"/>
      <c r="R530" s="64"/>
      <c r="S530" s="64"/>
    </row>
    <row r="531" spans="6:19" ht="15.75">
      <c r="F531" s="64"/>
      <c r="G531" s="64"/>
      <c r="R531" s="64"/>
      <c r="S531" s="64"/>
    </row>
    <row r="532" spans="6:19" ht="15.75">
      <c r="F532" s="64"/>
      <c r="G532" s="64"/>
      <c r="R532" s="64"/>
      <c r="S532" s="64"/>
    </row>
    <row r="533" spans="6:19" ht="15.75">
      <c r="F533" s="64"/>
      <c r="G533" s="64"/>
      <c r="R533" s="64"/>
      <c r="S533" s="64"/>
    </row>
    <row r="534" spans="6:19" ht="15.75">
      <c r="F534" s="64"/>
      <c r="G534" s="64"/>
      <c r="R534" s="64"/>
      <c r="S534" s="64"/>
    </row>
    <row r="535" spans="6:19" ht="15.75">
      <c r="F535" s="64"/>
      <c r="G535" s="64"/>
      <c r="R535" s="64"/>
      <c r="S535" s="64"/>
    </row>
    <row r="536" spans="6:19" ht="15.75">
      <c r="F536" s="64"/>
      <c r="G536" s="64"/>
      <c r="R536" s="64"/>
      <c r="S536" s="64"/>
    </row>
    <row r="537" spans="6:19" ht="15.75">
      <c r="F537" s="64"/>
      <c r="G537" s="64"/>
      <c r="R537" s="64"/>
      <c r="S537" s="64"/>
    </row>
    <row r="538" spans="6:19" ht="15.75">
      <c r="F538" s="64"/>
      <c r="G538" s="64"/>
      <c r="R538" s="64"/>
      <c r="S538" s="64"/>
    </row>
    <row r="539" spans="6:19" ht="15.75">
      <c r="F539" s="64"/>
      <c r="G539" s="64"/>
      <c r="R539" s="64"/>
      <c r="S539" s="64"/>
    </row>
    <row r="540" spans="6:19" ht="15.75">
      <c r="F540" s="64"/>
      <c r="G540" s="64"/>
      <c r="R540" s="64"/>
      <c r="S540" s="64"/>
    </row>
    <row r="541" spans="6:19" ht="15.75">
      <c r="F541" s="64"/>
      <c r="G541" s="64"/>
      <c r="R541" s="64"/>
      <c r="S541" s="64"/>
    </row>
    <row r="542" spans="6:19" ht="15.75">
      <c r="F542" s="64"/>
      <c r="G542" s="64"/>
      <c r="R542" s="64"/>
      <c r="S542" s="64"/>
    </row>
    <row r="543" spans="6:19" ht="15.75">
      <c r="F543" s="64"/>
      <c r="G543" s="64"/>
      <c r="R543" s="64"/>
      <c r="S543" s="64"/>
    </row>
    <row r="544" spans="6:19" ht="15.75">
      <c r="F544" s="64"/>
      <c r="G544" s="64"/>
      <c r="R544" s="64"/>
      <c r="S544" s="64"/>
    </row>
    <row r="545" spans="6:19" ht="15.75">
      <c r="F545" s="64"/>
      <c r="G545" s="64"/>
      <c r="R545" s="64"/>
      <c r="S545" s="64"/>
    </row>
    <row r="546" spans="6:19" ht="15.75">
      <c r="F546" s="64"/>
      <c r="G546" s="64"/>
      <c r="R546" s="64"/>
      <c r="S546" s="64"/>
    </row>
    <row r="547" spans="6:19" ht="15.75">
      <c r="F547" s="64"/>
      <c r="G547" s="64"/>
      <c r="R547" s="64"/>
      <c r="S547" s="64"/>
    </row>
    <row r="548" spans="6:19" ht="15.75">
      <c r="F548" s="64"/>
      <c r="G548" s="64"/>
      <c r="R548" s="64"/>
      <c r="S548" s="64"/>
    </row>
    <row r="549" spans="6:19" ht="15.75">
      <c r="F549" s="64"/>
      <c r="G549" s="64"/>
      <c r="R549" s="64"/>
      <c r="S549" s="64"/>
    </row>
    <row r="550" spans="6:19" ht="15.75">
      <c r="F550" s="64"/>
      <c r="G550" s="64"/>
      <c r="R550" s="64"/>
      <c r="S550" s="64"/>
    </row>
    <row r="551" spans="6:19" ht="15.75">
      <c r="F551" s="64"/>
      <c r="G551" s="64"/>
      <c r="R551" s="64"/>
      <c r="S551" s="64"/>
    </row>
    <row r="552" spans="6:19" ht="15.75">
      <c r="F552" s="64"/>
      <c r="G552" s="64"/>
      <c r="R552" s="64"/>
      <c r="S552" s="64"/>
    </row>
    <row r="553" spans="6:19" ht="15.75">
      <c r="F553" s="64"/>
      <c r="G553" s="64"/>
      <c r="R553" s="64"/>
      <c r="S553" s="64"/>
    </row>
    <row r="554" spans="6:19" ht="15.75">
      <c r="F554" s="64"/>
      <c r="G554" s="64"/>
      <c r="R554" s="64"/>
      <c r="S554" s="64"/>
    </row>
    <row r="555" spans="6:19" ht="15.75">
      <c r="F555" s="64"/>
      <c r="G555" s="64"/>
      <c r="R555" s="64"/>
      <c r="S555" s="64"/>
    </row>
    <row r="556" spans="6:19" ht="15.75">
      <c r="F556" s="64"/>
      <c r="G556" s="64"/>
      <c r="R556" s="64"/>
      <c r="S556" s="64"/>
    </row>
    <row r="557" spans="6:19" ht="15.75">
      <c r="F557" s="64"/>
      <c r="G557" s="64"/>
      <c r="R557" s="64"/>
      <c r="S557" s="64"/>
    </row>
    <row r="558" spans="6:19" ht="15.75">
      <c r="F558" s="64"/>
      <c r="G558" s="64"/>
      <c r="R558" s="64"/>
      <c r="S558" s="64"/>
    </row>
    <row r="559" spans="6:19" ht="15.75">
      <c r="F559" s="64"/>
      <c r="G559" s="64"/>
      <c r="R559" s="64"/>
      <c r="S559" s="64"/>
    </row>
    <row r="560" spans="6:19" ht="15.75">
      <c r="F560" s="64"/>
      <c r="G560" s="64"/>
      <c r="R560" s="64"/>
      <c r="S560" s="64"/>
    </row>
    <row r="561" spans="6:19" ht="15.75">
      <c r="F561" s="64"/>
      <c r="G561" s="64"/>
      <c r="R561" s="64"/>
      <c r="S561" s="64"/>
    </row>
    <row r="562" spans="6:19" ht="15.75">
      <c r="F562" s="64"/>
      <c r="G562" s="64"/>
      <c r="R562" s="64"/>
      <c r="S562" s="64"/>
    </row>
    <row r="563" spans="6:19" ht="15.75">
      <c r="F563" s="64"/>
      <c r="G563" s="64"/>
      <c r="R563" s="64"/>
      <c r="S563" s="64"/>
    </row>
    <row r="564" spans="6:19" ht="15.75">
      <c r="F564" s="64"/>
      <c r="G564" s="64"/>
      <c r="R564" s="64"/>
      <c r="S564" s="64"/>
    </row>
    <row r="565" spans="6:19" ht="15.75">
      <c r="F565" s="64"/>
      <c r="G565" s="64"/>
      <c r="R565" s="64"/>
      <c r="S565" s="64"/>
    </row>
    <row r="566" spans="6:19" ht="15.75">
      <c r="F566" s="64"/>
      <c r="G566" s="64"/>
      <c r="R566" s="64"/>
      <c r="S566" s="64"/>
    </row>
    <row r="567" spans="6:19" ht="15.75">
      <c r="F567" s="64"/>
      <c r="G567" s="64"/>
      <c r="R567" s="64"/>
      <c r="S567" s="64"/>
    </row>
    <row r="568" spans="6:19" ht="15.75">
      <c r="F568" s="64"/>
      <c r="G568" s="64"/>
      <c r="R568" s="64"/>
      <c r="S568" s="64"/>
    </row>
    <row r="569" spans="6:19" ht="15.75">
      <c r="F569" s="64"/>
      <c r="G569" s="64"/>
      <c r="R569" s="64"/>
      <c r="S569" s="64"/>
    </row>
    <row r="570" spans="6:19" ht="15.75">
      <c r="F570" s="64"/>
      <c r="G570" s="64"/>
      <c r="R570" s="64"/>
      <c r="S570" s="64"/>
    </row>
    <row r="571" spans="6:19" ht="15.75">
      <c r="F571" s="64"/>
      <c r="G571" s="64"/>
      <c r="R571" s="64"/>
      <c r="S571" s="64"/>
    </row>
    <row r="572" spans="6:19" ht="15.75">
      <c r="F572" s="64"/>
      <c r="G572" s="64"/>
      <c r="R572" s="64"/>
      <c r="S572" s="64"/>
    </row>
    <row r="573" spans="6:19" ht="15.75">
      <c r="F573" s="64"/>
      <c r="G573" s="64"/>
      <c r="R573" s="64"/>
      <c r="S573" s="64"/>
    </row>
    <row r="574" spans="6:19" ht="15.75">
      <c r="F574" s="64"/>
      <c r="G574" s="64"/>
      <c r="R574" s="64"/>
      <c r="S574" s="64"/>
    </row>
    <row r="575" spans="6:19" ht="15.75">
      <c r="F575" s="64"/>
      <c r="G575" s="64"/>
      <c r="R575" s="64"/>
      <c r="S575" s="64"/>
    </row>
    <row r="576" spans="6:19" ht="15.75">
      <c r="F576" s="64"/>
      <c r="G576" s="64"/>
      <c r="R576" s="64"/>
      <c r="S576" s="64"/>
    </row>
    <row r="577" spans="6:19" ht="15.75">
      <c r="F577" s="64"/>
      <c r="G577" s="64"/>
      <c r="R577" s="64"/>
      <c r="S577" s="64"/>
    </row>
    <row r="578" spans="6:19" ht="15.75">
      <c r="F578" s="64"/>
      <c r="G578" s="64"/>
      <c r="R578" s="64"/>
      <c r="S578" s="64"/>
    </row>
    <row r="579" spans="6:19" ht="15.75">
      <c r="F579" s="64"/>
      <c r="G579" s="64"/>
      <c r="R579" s="64"/>
      <c r="S579" s="64"/>
    </row>
    <row r="580" spans="6:19" ht="15.75">
      <c r="F580" s="64"/>
      <c r="G580" s="64"/>
      <c r="R580" s="64"/>
      <c r="S580" s="64"/>
    </row>
    <row r="581" spans="6:19" ht="15.75">
      <c r="F581" s="64"/>
      <c r="G581" s="64"/>
      <c r="R581" s="64"/>
      <c r="S581" s="64"/>
    </row>
    <row r="582" spans="6:19" ht="15.75">
      <c r="F582" s="64"/>
      <c r="G582" s="64"/>
      <c r="R582" s="64"/>
      <c r="S582" s="64"/>
    </row>
    <row r="583" spans="6:19" ht="15.75">
      <c r="F583" s="64"/>
      <c r="G583" s="64"/>
      <c r="R583" s="64"/>
      <c r="S583" s="64"/>
    </row>
    <row r="584" spans="6:19" ht="15.75">
      <c r="F584" s="64"/>
      <c r="G584" s="64"/>
      <c r="R584" s="64"/>
      <c r="S584" s="64"/>
    </row>
    <row r="585" spans="6:19" ht="15.75">
      <c r="F585" s="64"/>
      <c r="G585" s="64"/>
      <c r="R585" s="64"/>
      <c r="S585" s="64"/>
    </row>
    <row r="586" spans="6:19" ht="15.75">
      <c r="F586" s="64"/>
      <c r="G586" s="64"/>
      <c r="R586" s="64"/>
      <c r="S586" s="64"/>
    </row>
    <row r="587" spans="6:19" ht="15.75">
      <c r="F587" s="64"/>
      <c r="G587" s="64"/>
      <c r="R587" s="64"/>
      <c r="S587" s="64"/>
    </row>
    <row r="588" spans="6:19" ht="15.75">
      <c r="F588" s="64"/>
      <c r="G588" s="64"/>
      <c r="R588" s="64"/>
      <c r="S588" s="64"/>
    </row>
    <row r="589" spans="6:19" ht="15.75">
      <c r="F589" s="64"/>
      <c r="G589" s="64"/>
      <c r="R589" s="64"/>
      <c r="S589" s="64"/>
    </row>
    <row r="590" spans="6:19" ht="15.75">
      <c r="F590" s="64"/>
      <c r="G590" s="64"/>
      <c r="R590" s="64"/>
      <c r="S590" s="64"/>
    </row>
    <row r="591" spans="6:19" ht="15.75">
      <c r="F591" s="64"/>
      <c r="G591" s="64"/>
      <c r="R591" s="64"/>
      <c r="S591" s="64"/>
    </row>
    <row r="592" spans="6:19" ht="15.75">
      <c r="F592" s="64"/>
      <c r="G592" s="64"/>
      <c r="R592" s="64"/>
      <c r="S592" s="64"/>
    </row>
    <row r="593" spans="6:19" ht="15.75">
      <c r="F593" s="64"/>
      <c r="G593" s="64"/>
      <c r="R593" s="64"/>
      <c r="S593" s="64"/>
    </row>
    <row r="594" spans="6:19" ht="15.75">
      <c r="F594" s="64"/>
      <c r="G594" s="64"/>
      <c r="R594" s="64"/>
      <c r="S594" s="64"/>
    </row>
    <row r="595" spans="6:19" ht="15.75">
      <c r="F595" s="64"/>
      <c r="G595" s="64"/>
      <c r="R595" s="64"/>
      <c r="S595" s="64"/>
    </row>
    <row r="596" spans="6:19" ht="15.75">
      <c r="F596" s="64"/>
      <c r="G596" s="64"/>
      <c r="R596" s="64"/>
      <c r="S596" s="64"/>
    </row>
    <row r="597" spans="6:19" ht="15.75">
      <c r="F597" s="64"/>
      <c r="G597" s="64"/>
      <c r="R597" s="64"/>
      <c r="S597" s="64"/>
    </row>
    <row r="598" spans="6:19" ht="15.75">
      <c r="F598" s="64"/>
      <c r="G598" s="64"/>
      <c r="R598" s="64"/>
      <c r="S598" s="64"/>
    </row>
    <row r="599" spans="6:19" ht="15.75">
      <c r="F599" s="64"/>
      <c r="G599" s="64"/>
      <c r="R599" s="64"/>
      <c r="S599" s="64"/>
    </row>
    <row r="600" spans="6:19" ht="15.75">
      <c r="F600" s="64"/>
      <c r="G600" s="64"/>
      <c r="R600" s="64"/>
      <c r="S600" s="64"/>
    </row>
    <row r="601" spans="6:19" ht="15.75">
      <c r="F601" s="64"/>
      <c r="G601" s="64"/>
      <c r="R601" s="64"/>
      <c r="S601" s="64"/>
    </row>
    <row r="602" spans="6:19" ht="15.75">
      <c r="F602" s="64"/>
      <c r="G602" s="64"/>
      <c r="R602" s="64"/>
      <c r="S602" s="64"/>
    </row>
    <row r="603" spans="6:19" ht="15.75">
      <c r="F603" s="64"/>
      <c r="G603" s="64"/>
      <c r="R603" s="64"/>
      <c r="S603" s="64"/>
    </row>
    <row r="604" spans="6:19" ht="15.75">
      <c r="F604" s="64"/>
      <c r="G604" s="64"/>
      <c r="R604" s="64"/>
      <c r="S604" s="64"/>
    </row>
    <row r="605" spans="6:19" ht="15.75">
      <c r="F605" s="64"/>
      <c r="G605" s="64"/>
      <c r="R605" s="64"/>
      <c r="S605" s="64"/>
    </row>
    <row r="606" spans="6:19" ht="15.75">
      <c r="F606" s="64"/>
      <c r="G606" s="64"/>
      <c r="R606" s="64"/>
      <c r="S606" s="64"/>
    </row>
    <row r="607" spans="6:19" ht="15.75">
      <c r="F607" s="64"/>
      <c r="G607" s="64"/>
      <c r="R607" s="64"/>
      <c r="S607" s="64"/>
    </row>
    <row r="608" spans="6:19" ht="15.75">
      <c r="F608" s="64"/>
      <c r="G608" s="64"/>
      <c r="R608" s="64"/>
      <c r="S608" s="64"/>
    </row>
    <row r="609" spans="6:19" ht="15.75">
      <c r="F609" s="64"/>
      <c r="G609" s="64"/>
      <c r="R609" s="64"/>
      <c r="S609" s="64"/>
    </row>
    <row r="610" spans="6:19" ht="15.75">
      <c r="F610" s="64"/>
      <c r="G610" s="64"/>
      <c r="R610" s="64"/>
      <c r="S610" s="64"/>
    </row>
    <row r="611" spans="6:19" ht="15.75">
      <c r="F611" s="64"/>
      <c r="G611" s="64"/>
      <c r="R611" s="64"/>
      <c r="S611" s="64"/>
    </row>
    <row r="612" spans="6:19" ht="15.75">
      <c r="F612" s="64"/>
      <c r="G612" s="64"/>
      <c r="R612" s="64"/>
      <c r="S612" s="64"/>
    </row>
    <row r="613" spans="6:19" ht="15.75">
      <c r="F613" s="64"/>
      <c r="G613" s="64"/>
      <c r="R613" s="64"/>
      <c r="S613" s="64"/>
    </row>
    <row r="614" spans="6:19" ht="15.75">
      <c r="F614" s="64"/>
      <c r="G614" s="64"/>
      <c r="R614" s="64"/>
      <c r="S614" s="64"/>
    </row>
    <row r="615" spans="6:19" ht="15.75">
      <c r="F615" s="64"/>
      <c r="G615" s="64"/>
      <c r="R615" s="64"/>
      <c r="S615" s="64"/>
    </row>
    <row r="616" spans="6:19" ht="15.75">
      <c r="F616" s="64"/>
      <c r="G616" s="64"/>
      <c r="R616" s="64"/>
      <c r="S616" s="64"/>
    </row>
    <row r="617" spans="6:19" ht="15.75">
      <c r="F617" s="64"/>
      <c r="G617" s="64"/>
      <c r="R617" s="64"/>
      <c r="S617" s="64"/>
    </row>
    <row r="618" spans="6:19" ht="15.75">
      <c r="F618" s="64"/>
      <c r="G618" s="64"/>
      <c r="R618" s="64"/>
      <c r="S618" s="64"/>
    </row>
    <row r="619" spans="6:19" ht="15.75">
      <c r="F619" s="64"/>
      <c r="G619" s="64"/>
      <c r="R619" s="64"/>
      <c r="S619" s="64"/>
    </row>
    <row r="620" spans="6:19" ht="15.75">
      <c r="F620" s="64"/>
      <c r="G620" s="64"/>
      <c r="R620" s="64"/>
      <c r="S620" s="64"/>
    </row>
    <row r="621" spans="6:19" ht="15.75">
      <c r="F621" s="64"/>
      <c r="G621" s="64"/>
      <c r="R621" s="64"/>
      <c r="S621" s="64"/>
    </row>
    <row r="622" spans="6:19" ht="15.75">
      <c r="F622" s="64"/>
      <c r="G622" s="64"/>
      <c r="R622" s="64"/>
      <c r="S622" s="64"/>
    </row>
    <row r="623" spans="6:19" ht="15.75">
      <c r="F623" s="64"/>
      <c r="G623" s="64"/>
      <c r="R623" s="64"/>
      <c r="S623" s="64"/>
    </row>
    <row r="624" spans="6:19" ht="15.75">
      <c r="F624" s="64"/>
      <c r="G624" s="64"/>
      <c r="R624" s="64"/>
      <c r="S624" s="64"/>
    </row>
    <row r="625" spans="6:19" ht="15.75">
      <c r="F625" s="64"/>
      <c r="G625" s="64"/>
      <c r="R625" s="64"/>
      <c r="S625" s="64"/>
    </row>
    <row r="626" spans="6:19" ht="15.75">
      <c r="F626" s="64"/>
      <c r="G626" s="64"/>
      <c r="R626" s="64"/>
      <c r="S626" s="64"/>
    </row>
    <row r="627" spans="6:19" ht="15.75">
      <c r="F627" s="64"/>
      <c r="G627" s="64"/>
      <c r="R627" s="64"/>
      <c r="S627" s="64"/>
    </row>
    <row r="628" spans="6:19" ht="15.75">
      <c r="F628" s="64"/>
      <c r="G628" s="64"/>
      <c r="R628" s="64"/>
      <c r="S628" s="64"/>
    </row>
    <row r="629" spans="6:19" ht="15.75">
      <c r="F629" s="64"/>
      <c r="G629" s="64"/>
      <c r="R629" s="64"/>
      <c r="S629" s="64"/>
    </row>
    <row r="630" spans="6:19" ht="15.75">
      <c r="F630" s="64"/>
      <c r="G630" s="64"/>
      <c r="R630" s="64"/>
      <c r="S630" s="64"/>
    </row>
    <row r="631" spans="6:19" ht="15.75">
      <c r="F631" s="64"/>
      <c r="G631" s="64"/>
      <c r="R631" s="64"/>
      <c r="S631" s="64"/>
    </row>
    <row r="632" spans="6:19" ht="15.75">
      <c r="F632" s="64"/>
      <c r="G632" s="64"/>
      <c r="R632" s="64"/>
      <c r="S632" s="64"/>
    </row>
    <row r="633" spans="6:19" ht="15.75">
      <c r="F633" s="64"/>
      <c r="G633" s="64"/>
      <c r="R633" s="64"/>
      <c r="S633" s="64"/>
    </row>
    <row r="634" spans="6:19" ht="15.75">
      <c r="F634" s="64"/>
      <c r="G634" s="64"/>
      <c r="R634" s="64"/>
      <c r="S634" s="64"/>
    </row>
    <row r="635" spans="6:19" ht="15.75">
      <c r="F635" s="64"/>
      <c r="G635" s="64"/>
      <c r="R635" s="64"/>
      <c r="S635" s="64"/>
    </row>
    <row r="636" spans="6:19" ht="15.75">
      <c r="F636" s="64"/>
      <c r="G636" s="64"/>
      <c r="R636" s="64"/>
      <c r="S636" s="64"/>
    </row>
    <row r="637" spans="6:19" ht="15.75">
      <c r="F637" s="64"/>
      <c r="G637" s="64"/>
      <c r="R637" s="64"/>
      <c r="S637" s="64"/>
    </row>
    <row r="638" spans="6:19" ht="15.75">
      <c r="F638" s="64"/>
      <c r="G638" s="64"/>
      <c r="R638" s="64"/>
      <c r="S638" s="64"/>
    </row>
    <row r="639" spans="6:19" ht="15.75">
      <c r="F639" s="64"/>
      <c r="G639" s="64"/>
      <c r="R639" s="64"/>
      <c r="S639" s="64"/>
    </row>
    <row r="640" spans="6:19" ht="15.75">
      <c r="F640" s="64"/>
      <c r="G640" s="64"/>
      <c r="R640" s="64"/>
      <c r="S640" s="64"/>
    </row>
    <row r="641" spans="6:19" ht="15.75">
      <c r="F641" s="64"/>
      <c r="G641" s="64"/>
      <c r="R641" s="64"/>
      <c r="S641" s="64"/>
    </row>
    <row r="642" spans="6:19" ht="15.75">
      <c r="F642" s="64"/>
      <c r="G642" s="64"/>
      <c r="R642" s="64"/>
      <c r="S642" s="64"/>
    </row>
    <row r="643" spans="6:19" ht="15.75">
      <c r="F643" s="64"/>
      <c r="G643" s="64"/>
      <c r="R643" s="64"/>
      <c r="S643" s="64"/>
    </row>
    <row r="644" spans="6:19" ht="15.75">
      <c r="F644" s="64"/>
      <c r="G644" s="64"/>
      <c r="R644" s="64"/>
      <c r="S644" s="64"/>
    </row>
    <row r="645" spans="6:19" ht="15.75">
      <c r="F645" s="64"/>
      <c r="G645" s="64"/>
      <c r="R645" s="64"/>
      <c r="S645" s="64"/>
    </row>
    <row r="646" spans="6:19" ht="15.75">
      <c r="F646" s="64"/>
      <c r="G646" s="64"/>
      <c r="R646" s="64"/>
      <c r="S646" s="64"/>
    </row>
    <row r="647" spans="6:19" ht="15.75">
      <c r="F647" s="64"/>
      <c r="G647" s="64"/>
      <c r="R647" s="64"/>
      <c r="S647" s="64"/>
    </row>
    <row r="648" spans="6:19" ht="15.75">
      <c r="F648" s="64"/>
      <c r="G648" s="64"/>
      <c r="R648" s="64"/>
      <c r="S648" s="64"/>
    </row>
    <row r="649" spans="6:19" ht="15.75">
      <c r="F649" s="64"/>
      <c r="G649" s="64"/>
      <c r="R649" s="64"/>
      <c r="S649" s="64"/>
    </row>
    <row r="650" spans="6:19" ht="15.75">
      <c r="F650" s="64"/>
      <c r="G650" s="64"/>
      <c r="R650" s="64"/>
      <c r="S650" s="64"/>
    </row>
    <row r="651" spans="6:19" ht="15.75">
      <c r="F651" s="64"/>
      <c r="G651" s="64"/>
      <c r="R651" s="64"/>
      <c r="S651" s="64"/>
    </row>
    <row r="652" spans="6:19" ht="15.75">
      <c r="F652" s="64"/>
      <c r="G652" s="64"/>
      <c r="R652" s="64"/>
      <c r="S652" s="64"/>
    </row>
    <row r="653" spans="6:19" ht="15.75">
      <c r="F653" s="64"/>
      <c r="G653" s="64"/>
      <c r="R653" s="64"/>
      <c r="S653" s="64"/>
    </row>
    <row r="654" spans="6:19" ht="15.75">
      <c r="F654" s="64"/>
      <c r="G654" s="64"/>
      <c r="R654" s="64"/>
      <c r="S654" s="64"/>
    </row>
    <row r="655" spans="6:19" ht="15.75">
      <c r="F655" s="64"/>
      <c r="G655" s="64"/>
      <c r="R655" s="64"/>
      <c r="S655" s="64"/>
    </row>
    <row r="656" spans="6:19" ht="15.75">
      <c r="F656" s="64"/>
      <c r="G656" s="64"/>
      <c r="R656" s="64"/>
      <c r="S656" s="64"/>
    </row>
    <row r="657" spans="6:19" ht="15.75">
      <c r="F657" s="64"/>
      <c r="G657" s="64"/>
      <c r="R657" s="64"/>
      <c r="S657" s="64"/>
    </row>
    <row r="658" spans="6:19" ht="15.75">
      <c r="F658" s="64"/>
      <c r="G658" s="64"/>
      <c r="R658" s="64"/>
      <c r="S658" s="64"/>
    </row>
    <row r="659" spans="6:19" ht="15.75">
      <c r="F659" s="64"/>
      <c r="G659" s="64"/>
      <c r="R659" s="64"/>
      <c r="S659" s="64"/>
    </row>
    <row r="660" spans="6:19" ht="15.75">
      <c r="F660" s="64"/>
      <c r="G660" s="64"/>
      <c r="R660" s="64"/>
      <c r="S660" s="64"/>
    </row>
    <row r="661" spans="6:19" ht="15.75">
      <c r="F661" s="64"/>
      <c r="G661" s="64"/>
      <c r="R661" s="64"/>
      <c r="S661" s="64"/>
    </row>
    <row r="662" spans="6:19" ht="15.75">
      <c r="F662" s="64"/>
      <c r="G662" s="64"/>
      <c r="R662" s="64"/>
      <c r="S662" s="64"/>
    </row>
    <row r="663" spans="6:19" ht="15.75">
      <c r="F663" s="64"/>
      <c r="G663" s="64"/>
      <c r="R663" s="64"/>
      <c r="S663" s="64"/>
    </row>
    <row r="664" spans="6:19" ht="15.75">
      <c r="F664" s="64"/>
      <c r="G664" s="64"/>
      <c r="R664" s="64"/>
      <c r="S664" s="64"/>
    </row>
    <row r="665" spans="6:19" ht="15.75">
      <c r="F665" s="64"/>
      <c r="G665" s="64"/>
      <c r="R665" s="64"/>
      <c r="S665" s="64"/>
    </row>
    <row r="666" spans="6:19" ht="15.75">
      <c r="F666" s="64"/>
      <c r="G666" s="64"/>
      <c r="R666" s="64"/>
      <c r="S666" s="64"/>
    </row>
    <row r="667" spans="6:19" ht="15.75">
      <c r="F667" s="64"/>
      <c r="G667" s="64"/>
      <c r="R667" s="64"/>
      <c r="S667" s="64"/>
    </row>
    <row r="668" spans="6:19" ht="15.75">
      <c r="F668" s="64"/>
      <c r="G668" s="64"/>
      <c r="R668" s="64"/>
      <c r="S668" s="64"/>
    </row>
    <row r="669" spans="6:19" ht="15.75">
      <c r="F669" s="64"/>
      <c r="G669" s="64"/>
      <c r="R669" s="64"/>
      <c r="S669" s="64"/>
    </row>
    <row r="670" spans="6:19" ht="15.75">
      <c r="F670" s="64"/>
      <c r="G670" s="64"/>
      <c r="R670" s="64"/>
      <c r="S670" s="64"/>
    </row>
    <row r="671" spans="6:19" ht="15.75">
      <c r="F671" s="64"/>
      <c r="G671" s="64"/>
      <c r="R671" s="64"/>
      <c r="S671" s="64"/>
    </row>
    <row r="672" spans="6:19" ht="15.75">
      <c r="F672" s="64"/>
      <c r="G672" s="64"/>
      <c r="R672" s="64"/>
      <c r="S672" s="64"/>
    </row>
    <row r="673" spans="6:19" ht="15.75">
      <c r="F673" s="64"/>
      <c r="G673" s="64"/>
      <c r="R673" s="64"/>
      <c r="S673" s="64"/>
    </row>
    <row r="674" spans="6:19" ht="15.75">
      <c r="F674" s="64"/>
      <c r="G674" s="64"/>
      <c r="R674" s="64"/>
      <c r="S674" s="64"/>
    </row>
    <row r="675" spans="6:19" ht="15.75">
      <c r="F675" s="64"/>
      <c r="G675" s="64"/>
      <c r="R675" s="64"/>
      <c r="S675" s="64"/>
    </row>
    <row r="676" spans="6:19" ht="15.75">
      <c r="F676" s="64"/>
      <c r="G676" s="64"/>
      <c r="R676" s="64"/>
      <c r="S676" s="64"/>
    </row>
    <row r="677" spans="6:19" ht="15.75">
      <c r="F677" s="64"/>
      <c r="G677" s="64"/>
      <c r="R677" s="64"/>
      <c r="S677" s="64"/>
    </row>
    <row r="678" spans="6:19" ht="15.75">
      <c r="F678" s="64"/>
      <c r="G678" s="64"/>
      <c r="R678" s="64"/>
      <c r="S678" s="64"/>
    </row>
    <row r="679" spans="6:19" ht="15.75">
      <c r="F679" s="64"/>
      <c r="G679" s="64"/>
      <c r="R679" s="64"/>
      <c r="S679" s="64"/>
    </row>
    <row r="680" spans="6:19" ht="15.75">
      <c r="F680" s="64"/>
      <c r="G680" s="64"/>
      <c r="R680" s="64"/>
      <c r="S680" s="64"/>
    </row>
    <row r="681" spans="6:19" ht="15.75">
      <c r="F681" s="64"/>
      <c r="G681" s="64"/>
      <c r="R681" s="64"/>
      <c r="S681" s="64"/>
    </row>
    <row r="682" spans="6:19" ht="15.75">
      <c r="F682" s="64"/>
      <c r="G682" s="64"/>
      <c r="R682" s="64"/>
      <c r="S682" s="64"/>
    </row>
    <row r="683" spans="6:19" ht="15.75">
      <c r="F683" s="64"/>
      <c r="G683" s="64"/>
      <c r="R683" s="64"/>
      <c r="S683" s="64"/>
    </row>
    <row r="684" spans="6:19" ht="15.75">
      <c r="F684" s="64"/>
      <c r="G684" s="64"/>
      <c r="R684" s="64"/>
      <c r="S684" s="64"/>
    </row>
    <row r="685" spans="6:19" ht="15.75">
      <c r="F685" s="64"/>
      <c r="G685" s="64"/>
      <c r="R685" s="64"/>
      <c r="S685" s="64"/>
    </row>
    <row r="686" spans="6:19" ht="15.75">
      <c r="F686" s="64"/>
      <c r="G686" s="64"/>
      <c r="R686" s="64"/>
      <c r="S686" s="64"/>
    </row>
    <row r="687" spans="6:19" ht="15.75">
      <c r="F687" s="64"/>
      <c r="G687" s="64"/>
      <c r="R687" s="64"/>
      <c r="S687" s="64"/>
    </row>
    <row r="688" spans="6:19" ht="15.75">
      <c r="F688" s="64"/>
      <c r="G688" s="64"/>
      <c r="R688" s="64"/>
      <c r="S688" s="64"/>
    </row>
    <row r="689" spans="6:19" ht="15.75">
      <c r="F689" s="64"/>
      <c r="G689" s="64"/>
      <c r="R689" s="64"/>
      <c r="S689" s="64"/>
    </row>
    <row r="690" spans="6:19" ht="15.75">
      <c r="F690" s="64"/>
      <c r="G690" s="64"/>
      <c r="R690" s="64"/>
      <c r="S690" s="64"/>
    </row>
    <row r="691" spans="6:19" ht="15.75">
      <c r="F691" s="64"/>
      <c r="G691" s="64"/>
      <c r="R691" s="64"/>
      <c r="S691" s="64"/>
    </row>
    <row r="692" spans="6:19" ht="15.75">
      <c r="F692" s="64"/>
      <c r="G692" s="64"/>
      <c r="R692" s="64"/>
      <c r="S692" s="64"/>
    </row>
    <row r="693" spans="6:19" ht="15.75">
      <c r="F693" s="64"/>
      <c r="G693" s="64"/>
      <c r="R693" s="64"/>
      <c r="S693" s="64"/>
    </row>
    <row r="694" spans="6:19" ht="15.75">
      <c r="F694" s="64"/>
      <c r="G694" s="64"/>
      <c r="R694" s="64"/>
      <c r="S694" s="64"/>
    </row>
    <row r="695" spans="6:19" ht="15.75">
      <c r="F695" s="64"/>
      <c r="G695" s="64"/>
      <c r="R695" s="64"/>
      <c r="S695" s="64"/>
    </row>
    <row r="696" spans="6:19" ht="15.75">
      <c r="F696" s="64"/>
      <c r="G696" s="64"/>
      <c r="R696" s="64"/>
      <c r="S696" s="64"/>
    </row>
    <row r="697" spans="6:19" ht="15.75">
      <c r="F697" s="64"/>
      <c r="G697" s="64"/>
      <c r="R697" s="64"/>
      <c r="S697" s="64"/>
    </row>
    <row r="698" spans="6:19" ht="15.75">
      <c r="F698" s="64"/>
      <c r="G698" s="64"/>
      <c r="R698" s="64"/>
      <c r="S698" s="64"/>
    </row>
    <row r="699" spans="6:19" ht="15.75">
      <c r="F699" s="64"/>
      <c r="G699" s="64"/>
      <c r="R699" s="64"/>
      <c r="S699" s="64"/>
    </row>
    <row r="700" spans="6:19" ht="15.75">
      <c r="F700" s="64"/>
      <c r="G700" s="64"/>
      <c r="R700" s="64"/>
      <c r="S700" s="64"/>
    </row>
    <row r="701" spans="6:19" ht="15.75">
      <c r="F701" s="64"/>
      <c r="G701" s="64"/>
      <c r="R701" s="64"/>
      <c r="S701" s="64"/>
    </row>
    <row r="702" spans="6:19" ht="15.75">
      <c r="F702" s="64"/>
      <c r="G702" s="64"/>
      <c r="R702" s="64"/>
      <c r="S702" s="64"/>
    </row>
    <row r="703" spans="6:19" ht="15.75">
      <c r="F703" s="64"/>
      <c r="G703" s="64"/>
      <c r="R703" s="64"/>
      <c r="S703" s="64"/>
    </row>
    <row r="704" spans="6:19" ht="15.75">
      <c r="F704" s="64"/>
      <c r="G704" s="64"/>
      <c r="R704" s="64"/>
      <c r="S704" s="64"/>
    </row>
    <row r="705" spans="6:19" ht="15.75">
      <c r="F705" s="64"/>
      <c r="G705" s="64"/>
      <c r="R705" s="64"/>
      <c r="S705" s="64"/>
    </row>
    <row r="706" spans="6:19" ht="15.75">
      <c r="F706" s="64"/>
      <c r="G706" s="64"/>
      <c r="R706" s="64"/>
      <c r="S706" s="64"/>
    </row>
    <row r="707" spans="6:19" ht="15.75">
      <c r="F707" s="64"/>
      <c r="G707" s="64"/>
      <c r="R707" s="64"/>
      <c r="S707" s="64"/>
    </row>
    <row r="708" spans="6:19" ht="15.75">
      <c r="F708" s="64"/>
      <c r="G708" s="64"/>
      <c r="R708" s="64"/>
      <c r="S708" s="64"/>
    </row>
    <row r="709" spans="6:19" ht="15.75">
      <c r="F709" s="64"/>
      <c r="G709" s="64"/>
      <c r="R709" s="64"/>
      <c r="S709" s="64"/>
    </row>
    <row r="710" spans="6:19" ht="15.75">
      <c r="F710" s="64"/>
      <c r="G710" s="64"/>
      <c r="R710" s="64"/>
      <c r="S710" s="64"/>
    </row>
    <row r="711" spans="6:19" ht="15.75">
      <c r="F711" s="64"/>
      <c r="G711" s="64"/>
      <c r="R711" s="64"/>
      <c r="S711" s="64"/>
    </row>
    <row r="712" spans="6:19" ht="15.75">
      <c r="F712" s="64"/>
      <c r="G712" s="64"/>
      <c r="R712" s="64"/>
      <c r="S712" s="64"/>
    </row>
    <row r="713" spans="6:19" ht="15.75">
      <c r="F713" s="64"/>
      <c r="G713" s="64"/>
      <c r="R713" s="64"/>
      <c r="S713" s="64"/>
    </row>
    <row r="714" spans="6:19" ht="15.75">
      <c r="F714" s="64"/>
      <c r="G714" s="64"/>
      <c r="R714" s="64"/>
      <c r="S714" s="64"/>
    </row>
    <row r="715" spans="6:19" ht="15.75">
      <c r="F715" s="64"/>
      <c r="G715" s="64"/>
      <c r="R715" s="64"/>
      <c r="S715" s="64"/>
    </row>
    <row r="716" spans="6:19" ht="15.75">
      <c r="F716" s="64"/>
      <c r="G716" s="64"/>
      <c r="R716" s="64"/>
      <c r="S716" s="64"/>
    </row>
    <row r="717" spans="6:19" ht="15.75">
      <c r="F717" s="64"/>
      <c r="G717" s="64"/>
      <c r="R717" s="64"/>
      <c r="S717" s="64"/>
    </row>
    <row r="718" spans="6:19" ht="15.75">
      <c r="F718" s="64"/>
      <c r="G718" s="64"/>
      <c r="R718" s="64"/>
      <c r="S718" s="64"/>
    </row>
    <row r="719" spans="6:19" ht="15.75">
      <c r="F719" s="64"/>
      <c r="G719" s="64"/>
      <c r="R719" s="64"/>
      <c r="S719" s="64"/>
    </row>
    <row r="720" spans="6:19" ht="15.75">
      <c r="F720" s="64"/>
      <c r="G720" s="64"/>
      <c r="R720" s="64"/>
      <c r="S720" s="64"/>
    </row>
    <row r="721" spans="6:19" ht="15.75">
      <c r="F721" s="64"/>
      <c r="G721" s="64"/>
      <c r="R721" s="64"/>
      <c r="S721" s="64"/>
    </row>
    <row r="722" spans="6:19" ht="15.75">
      <c r="F722" s="64"/>
      <c r="G722" s="64"/>
      <c r="R722" s="64"/>
      <c r="S722" s="64"/>
    </row>
    <row r="723" spans="6:19" ht="15.75">
      <c r="F723" s="64"/>
      <c r="G723" s="64"/>
      <c r="R723" s="64"/>
      <c r="S723" s="64"/>
    </row>
    <row r="724" spans="6:19" ht="15.75">
      <c r="F724" s="64"/>
      <c r="G724" s="64"/>
      <c r="R724" s="64"/>
      <c r="S724" s="64"/>
    </row>
    <row r="725" spans="6:19" ht="15.75">
      <c r="F725" s="64"/>
      <c r="G725" s="64"/>
      <c r="R725" s="64"/>
      <c r="S725" s="64"/>
    </row>
    <row r="726" spans="6:19" ht="15.75">
      <c r="F726" s="64"/>
      <c r="G726" s="64"/>
      <c r="R726" s="64"/>
      <c r="S726" s="64"/>
    </row>
    <row r="727" spans="6:19" ht="15.75">
      <c r="F727" s="64"/>
      <c r="G727" s="64"/>
      <c r="R727" s="64"/>
      <c r="S727" s="64"/>
    </row>
    <row r="728" spans="6:19" ht="15.75">
      <c r="F728" s="64"/>
      <c r="G728" s="64"/>
      <c r="R728" s="64"/>
      <c r="S728" s="64"/>
    </row>
    <row r="729" spans="6:19" ht="15.75">
      <c r="F729" s="64"/>
      <c r="G729" s="64"/>
      <c r="R729" s="64"/>
      <c r="S729" s="64"/>
    </row>
    <row r="730" spans="6:19" ht="15.75">
      <c r="F730" s="64"/>
      <c r="G730" s="64"/>
      <c r="R730" s="64"/>
      <c r="S730" s="64"/>
    </row>
    <row r="731" spans="6:19" ht="15.75">
      <c r="F731" s="64"/>
      <c r="G731" s="64"/>
      <c r="R731" s="64"/>
      <c r="S731" s="64"/>
    </row>
    <row r="732" spans="6:19" ht="15.75">
      <c r="F732" s="64"/>
      <c r="G732" s="64"/>
      <c r="R732" s="64"/>
      <c r="S732" s="64"/>
    </row>
    <row r="733" spans="6:19" ht="15.75">
      <c r="F733" s="64"/>
      <c r="G733" s="64"/>
      <c r="R733" s="64"/>
      <c r="S733" s="64"/>
    </row>
    <row r="734" spans="6:19" ht="15.75">
      <c r="F734" s="64"/>
      <c r="G734" s="64"/>
      <c r="R734" s="64"/>
      <c r="S734" s="64"/>
    </row>
    <row r="735" spans="6:19" ht="15.75">
      <c r="F735" s="64"/>
      <c r="G735" s="64"/>
      <c r="R735" s="64"/>
      <c r="S735" s="64"/>
    </row>
    <row r="736" spans="6:19" ht="15.75">
      <c r="F736" s="64"/>
      <c r="G736" s="64"/>
      <c r="R736" s="64"/>
      <c r="S736" s="64"/>
    </row>
    <row r="737" spans="6:19" ht="15.75">
      <c r="F737" s="64"/>
      <c r="G737" s="64"/>
      <c r="R737" s="64"/>
      <c r="S737" s="64"/>
    </row>
    <row r="738" spans="6:19" ht="15.75">
      <c r="F738" s="64"/>
      <c r="G738" s="64"/>
      <c r="R738" s="64"/>
      <c r="S738" s="64"/>
    </row>
    <row r="739" spans="6:19" ht="15.75">
      <c r="F739" s="64"/>
      <c r="G739" s="64"/>
      <c r="R739" s="64"/>
      <c r="S739" s="64"/>
    </row>
    <row r="740" spans="6:19" ht="15.75">
      <c r="F740" s="64"/>
      <c r="G740" s="64"/>
      <c r="R740" s="64"/>
      <c r="S740" s="64"/>
    </row>
    <row r="741" spans="6:19" ht="15.75">
      <c r="F741" s="64"/>
      <c r="G741" s="64"/>
      <c r="R741" s="64"/>
      <c r="S741" s="64"/>
    </row>
    <row r="742" spans="6:19" ht="15.75">
      <c r="F742" s="64"/>
      <c r="G742" s="64"/>
      <c r="R742" s="64"/>
      <c r="S742" s="64"/>
    </row>
    <row r="743" spans="6:19" ht="15.75">
      <c r="F743" s="64"/>
      <c r="G743" s="64"/>
      <c r="R743" s="64"/>
      <c r="S743" s="64"/>
    </row>
    <row r="744" spans="6:19" ht="15.75">
      <c r="F744" s="64"/>
      <c r="G744" s="64"/>
      <c r="R744" s="64"/>
      <c r="S744" s="64"/>
    </row>
    <row r="745" spans="6:19" ht="15.75">
      <c r="F745" s="64"/>
      <c r="G745" s="64"/>
      <c r="R745" s="64"/>
      <c r="S745" s="64"/>
    </row>
    <row r="746" spans="6:19" ht="15.75">
      <c r="F746" s="64"/>
      <c r="G746" s="64"/>
      <c r="R746" s="64"/>
      <c r="S746" s="64"/>
    </row>
    <row r="747" spans="6:19" ht="15.75">
      <c r="F747" s="64"/>
      <c r="G747" s="64"/>
      <c r="R747" s="64"/>
      <c r="S747" s="64"/>
    </row>
    <row r="748" spans="6:19" ht="15.75">
      <c r="F748" s="64"/>
      <c r="G748" s="64"/>
      <c r="R748" s="64"/>
      <c r="S748" s="64"/>
    </row>
    <row r="749" spans="6:19" ht="15.75">
      <c r="F749" s="64"/>
      <c r="G749" s="64"/>
      <c r="R749" s="64"/>
      <c r="S749" s="64"/>
    </row>
    <row r="750" spans="6:19" ht="15.75">
      <c r="F750" s="64"/>
      <c r="G750" s="64"/>
      <c r="R750" s="64"/>
      <c r="S750" s="64"/>
    </row>
    <row r="751" spans="6:19" ht="15.75">
      <c r="F751" s="64"/>
      <c r="G751" s="64"/>
      <c r="R751" s="64"/>
      <c r="S751" s="64"/>
    </row>
    <row r="752" spans="6:19" ht="15.75">
      <c r="F752" s="64"/>
      <c r="G752" s="64"/>
      <c r="R752" s="64"/>
      <c r="S752" s="64"/>
    </row>
    <row r="753" spans="6:19" ht="15.75">
      <c r="F753" s="64"/>
      <c r="G753" s="64"/>
      <c r="R753" s="64"/>
      <c r="S753" s="64"/>
    </row>
    <row r="754" spans="6:19" ht="15.75">
      <c r="F754" s="64"/>
      <c r="G754" s="64"/>
      <c r="R754" s="64"/>
      <c r="S754" s="64"/>
    </row>
    <row r="755" spans="6:19" ht="15.75">
      <c r="F755" s="64"/>
      <c r="G755" s="64"/>
      <c r="R755" s="64"/>
      <c r="S755" s="64"/>
    </row>
    <row r="756" spans="6:19" ht="15.75">
      <c r="F756" s="64"/>
      <c r="G756" s="64"/>
      <c r="R756" s="64"/>
      <c r="S756" s="64"/>
    </row>
    <row r="757" spans="6:19" ht="15.75">
      <c r="F757" s="64"/>
      <c r="G757" s="64"/>
      <c r="R757" s="64"/>
      <c r="S757" s="64"/>
    </row>
    <row r="758" spans="6:19" ht="15.75">
      <c r="F758" s="64"/>
      <c r="G758" s="64"/>
      <c r="R758" s="64"/>
      <c r="S758" s="64"/>
    </row>
    <row r="759" spans="6:19" ht="15.75">
      <c r="F759" s="64"/>
      <c r="G759" s="64"/>
      <c r="R759" s="64"/>
      <c r="S759" s="64"/>
    </row>
    <row r="760" spans="6:19" ht="15.75">
      <c r="F760" s="64"/>
      <c r="G760" s="64"/>
      <c r="R760" s="64"/>
      <c r="S760" s="64"/>
    </row>
    <row r="761" spans="6:19" ht="15.75">
      <c r="F761" s="64"/>
      <c r="G761" s="64"/>
      <c r="R761" s="64"/>
      <c r="S761" s="64"/>
    </row>
    <row r="762" spans="6:19" ht="15.75">
      <c r="F762" s="64"/>
      <c r="G762" s="64"/>
      <c r="R762" s="64"/>
      <c r="S762" s="64"/>
    </row>
    <row r="763" spans="6:19" ht="15.75">
      <c r="F763" s="64"/>
      <c r="G763" s="64"/>
      <c r="R763" s="64"/>
      <c r="S763" s="64"/>
    </row>
    <row r="764" spans="6:19" ht="15.75">
      <c r="F764" s="64"/>
      <c r="G764" s="64"/>
      <c r="R764" s="64"/>
      <c r="S764" s="64"/>
    </row>
    <row r="765" spans="6:19" ht="15.75">
      <c r="F765" s="64"/>
      <c r="G765" s="64"/>
      <c r="R765" s="64"/>
      <c r="S765" s="64"/>
    </row>
    <row r="766" spans="6:19" ht="15.75">
      <c r="F766" s="64"/>
      <c r="G766" s="64"/>
      <c r="R766" s="64"/>
      <c r="S766" s="64"/>
    </row>
    <row r="767" spans="6:19" ht="15.75">
      <c r="F767" s="64"/>
      <c r="G767" s="64"/>
      <c r="R767" s="64"/>
      <c r="S767" s="64"/>
    </row>
    <row r="768" spans="6:19" ht="15.75">
      <c r="F768" s="64"/>
      <c r="G768" s="64"/>
      <c r="R768" s="64"/>
      <c r="S768" s="64"/>
    </row>
    <row r="769" spans="6:19" ht="15.75">
      <c r="F769" s="64"/>
      <c r="G769" s="64"/>
      <c r="R769" s="64"/>
      <c r="S769" s="64"/>
    </row>
    <row r="770" spans="6:19" ht="15.75">
      <c r="F770" s="64"/>
      <c r="G770" s="64"/>
      <c r="R770" s="64"/>
      <c r="S770" s="64"/>
    </row>
    <row r="771" spans="6:19" ht="15.75">
      <c r="F771" s="64"/>
      <c r="G771" s="64"/>
      <c r="R771" s="64"/>
      <c r="S771" s="64"/>
    </row>
    <row r="772" spans="6:19" ht="15.75">
      <c r="F772" s="64"/>
      <c r="G772" s="64"/>
      <c r="R772" s="64"/>
      <c r="S772" s="64"/>
    </row>
    <row r="773" spans="6:19" ht="15.75">
      <c r="F773" s="64"/>
      <c r="G773" s="64"/>
      <c r="R773" s="64"/>
      <c r="S773" s="64"/>
    </row>
    <row r="774" spans="6:19" ht="15.75">
      <c r="F774" s="64"/>
      <c r="G774" s="64"/>
      <c r="R774" s="64"/>
      <c r="S774" s="64"/>
    </row>
    <row r="775" spans="6:19" ht="15.75">
      <c r="F775" s="64"/>
      <c r="G775" s="64"/>
      <c r="R775" s="64"/>
      <c r="S775" s="64"/>
    </row>
    <row r="776" spans="6:19" ht="15.75">
      <c r="F776" s="64"/>
      <c r="G776" s="64"/>
      <c r="R776" s="64"/>
      <c r="S776" s="64"/>
    </row>
    <row r="777" spans="6:19" ht="15.75">
      <c r="F777" s="64"/>
      <c r="G777" s="64"/>
      <c r="R777" s="64"/>
      <c r="S777" s="64"/>
    </row>
    <row r="778" spans="6:19" ht="15.75">
      <c r="F778" s="64"/>
      <c r="G778" s="64"/>
      <c r="R778" s="64"/>
      <c r="S778" s="64"/>
    </row>
    <row r="779" spans="6:19" ht="15.75">
      <c r="F779" s="64"/>
      <c r="G779" s="64"/>
      <c r="R779" s="64"/>
      <c r="S779" s="64"/>
    </row>
    <row r="780" spans="6:19" ht="15.75">
      <c r="F780" s="64"/>
      <c r="G780" s="64"/>
      <c r="R780" s="64"/>
      <c r="S780" s="64"/>
    </row>
    <row r="781" spans="6:19" ht="15.75">
      <c r="F781" s="64"/>
      <c r="G781" s="64"/>
      <c r="R781" s="64"/>
      <c r="S781" s="64"/>
    </row>
    <row r="782" spans="6:19" ht="15.75">
      <c r="F782" s="64"/>
      <c r="G782" s="64"/>
      <c r="R782" s="64"/>
      <c r="S782" s="64"/>
    </row>
    <row r="783" spans="6:19" ht="15.75">
      <c r="F783" s="64"/>
      <c r="G783" s="64"/>
      <c r="R783" s="64"/>
      <c r="S783" s="64"/>
    </row>
    <row r="784" spans="6:19" ht="15.75">
      <c r="F784" s="64"/>
      <c r="G784" s="64"/>
      <c r="R784" s="64"/>
      <c r="S784" s="64"/>
    </row>
    <row r="785" spans="6:19" ht="15.75">
      <c r="F785" s="64"/>
      <c r="G785" s="64"/>
      <c r="R785" s="64"/>
      <c r="S785" s="64"/>
    </row>
    <row r="786" spans="6:19" ht="15.75">
      <c r="F786" s="64"/>
      <c r="G786" s="64"/>
      <c r="R786" s="64"/>
      <c r="S786" s="64"/>
    </row>
    <row r="787" spans="6:19" ht="15.75">
      <c r="F787" s="64"/>
      <c r="G787" s="64"/>
      <c r="R787" s="64"/>
      <c r="S787" s="64"/>
    </row>
    <row r="788" spans="6:19" ht="15.75">
      <c r="F788" s="64"/>
      <c r="G788" s="64"/>
      <c r="R788" s="64"/>
      <c r="S788" s="64"/>
    </row>
    <row r="789" spans="6:19" ht="15.75">
      <c r="F789" s="64"/>
      <c r="G789" s="64"/>
      <c r="R789" s="64"/>
      <c r="S789" s="64"/>
    </row>
    <row r="790" spans="6:19" ht="15.75">
      <c r="F790" s="64"/>
      <c r="G790" s="64"/>
      <c r="R790" s="64"/>
      <c r="S790" s="64"/>
    </row>
    <row r="791" spans="6:19" ht="15.75">
      <c r="F791" s="64"/>
      <c r="G791" s="64"/>
      <c r="R791" s="64"/>
      <c r="S791" s="64"/>
    </row>
    <row r="792" spans="6:19" ht="15.75">
      <c r="F792" s="64"/>
      <c r="G792" s="64"/>
      <c r="R792" s="64"/>
      <c r="S792" s="64"/>
    </row>
    <row r="793" spans="6:19" ht="15.75">
      <c r="F793" s="64"/>
      <c r="G793" s="64"/>
      <c r="R793" s="64"/>
      <c r="S793" s="64"/>
    </row>
    <row r="794" spans="6:19" ht="15.75">
      <c r="F794" s="64"/>
      <c r="G794" s="64"/>
      <c r="R794" s="64"/>
      <c r="S794" s="64"/>
    </row>
    <row r="795" spans="6:19" ht="15.75">
      <c r="F795" s="64"/>
      <c r="G795" s="64"/>
      <c r="R795" s="64"/>
      <c r="S795" s="64"/>
    </row>
    <row r="796" spans="6:19" ht="15.75">
      <c r="F796" s="64"/>
      <c r="G796" s="64"/>
      <c r="R796" s="64"/>
      <c r="S796" s="64"/>
    </row>
    <row r="797" spans="6:19" ht="15.75">
      <c r="F797" s="64"/>
      <c r="G797" s="64"/>
      <c r="R797" s="64"/>
      <c r="S797" s="64"/>
    </row>
    <row r="798" spans="6:19" ht="15.75">
      <c r="F798" s="64"/>
      <c r="G798" s="64"/>
      <c r="R798" s="64"/>
      <c r="S798" s="64"/>
    </row>
    <row r="799" spans="6:19" ht="15.75">
      <c r="F799" s="64"/>
      <c r="G799" s="64"/>
      <c r="R799" s="64"/>
      <c r="S799" s="64"/>
    </row>
    <row r="800" spans="6:19" ht="15.75">
      <c r="F800" s="64"/>
      <c r="G800" s="64"/>
      <c r="R800" s="64"/>
      <c r="S800" s="64"/>
    </row>
    <row r="801" spans="6:19" ht="15.75">
      <c r="F801" s="64"/>
      <c r="G801" s="64"/>
      <c r="R801" s="64"/>
      <c r="S801" s="64"/>
    </row>
    <row r="802" spans="6:19" ht="15.75">
      <c r="F802" s="64"/>
      <c r="G802" s="64"/>
      <c r="R802" s="64"/>
      <c r="S802" s="64"/>
    </row>
    <row r="803" spans="6:19" ht="15.75">
      <c r="F803" s="64"/>
      <c r="G803" s="64"/>
      <c r="R803" s="64"/>
      <c r="S803" s="64"/>
    </row>
    <row r="804" spans="6:19" ht="15.75">
      <c r="F804" s="64"/>
      <c r="G804" s="64"/>
      <c r="R804" s="64"/>
      <c r="S804" s="64"/>
    </row>
    <row r="805" spans="6:19" ht="15.75">
      <c r="F805" s="64"/>
      <c r="G805" s="64"/>
      <c r="R805" s="64"/>
      <c r="S805" s="64"/>
    </row>
    <row r="806" spans="6:19" ht="15.75">
      <c r="F806" s="64"/>
      <c r="G806" s="64"/>
      <c r="R806" s="64"/>
      <c r="S806" s="64"/>
    </row>
    <row r="807" spans="6:19" ht="15.75">
      <c r="F807" s="64"/>
      <c r="G807" s="64"/>
      <c r="R807" s="64"/>
      <c r="S807" s="64"/>
    </row>
    <row r="808" spans="6:19" ht="15.75">
      <c r="F808" s="64"/>
      <c r="G808" s="64"/>
      <c r="R808" s="64"/>
      <c r="S808" s="64"/>
    </row>
    <row r="809" spans="6:19" ht="15.75">
      <c r="F809" s="64"/>
      <c r="G809" s="64"/>
      <c r="R809" s="64"/>
      <c r="S809" s="64"/>
    </row>
    <row r="810" spans="6:19" ht="15.75">
      <c r="F810" s="64"/>
      <c r="G810" s="64"/>
      <c r="R810" s="64"/>
      <c r="S810" s="64"/>
    </row>
    <row r="811" spans="6:19" ht="15.75">
      <c r="F811" s="64"/>
      <c r="G811" s="64"/>
      <c r="R811" s="64"/>
      <c r="S811" s="64"/>
    </row>
    <row r="812" spans="6:19" ht="15.75">
      <c r="F812" s="64"/>
      <c r="G812" s="64"/>
      <c r="R812" s="64"/>
      <c r="S812" s="64"/>
    </row>
    <row r="813" spans="6:19" ht="15.75">
      <c r="F813" s="64"/>
      <c r="G813" s="64"/>
      <c r="R813" s="64"/>
      <c r="S813" s="64"/>
    </row>
    <row r="814" spans="6:19" ht="15.75">
      <c r="F814" s="64"/>
      <c r="G814" s="64"/>
      <c r="R814" s="64"/>
      <c r="S814" s="64"/>
    </row>
    <row r="815" spans="6:19" ht="15.75">
      <c r="F815" s="64"/>
      <c r="G815" s="64"/>
      <c r="R815" s="64"/>
      <c r="S815" s="64"/>
    </row>
    <row r="816" spans="6:19" ht="15.75">
      <c r="F816" s="64"/>
      <c r="G816" s="64"/>
      <c r="R816" s="64"/>
      <c r="S816" s="64"/>
    </row>
    <row r="817" spans="6:19" ht="15.75">
      <c r="F817" s="64"/>
      <c r="G817" s="64"/>
      <c r="R817" s="64"/>
      <c r="S817" s="64"/>
    </row>
    <row r="818" spans="6:19" ht="15.75">
      <c r="F818" s="64"/>
      <c r="G818" s="64"/>
      <c r="R818" s="64"/>
      <c r="S818" s="64"/>
    </row>
    <row r="819" spans="6:19" ht="15.75">
      <c r="F819" s="64"/>
      <c r="G819" s="64"/>
      <c r="R819" s="64"/>
      <c r="S819" s="64"/>
    </row>
    <row r="820" spans="6:19" ht="15.75">
      <c r="F820" s="64"/>
      <c r="G820" s="64"/>
      <c r="R820" s="64"/>
      <c r="S820" s="64"/>
    </row>
    <row r="821" spans="6:19" ht="15.75">
      <c r="F821" s="64"/>
      <c r="G821" s="64"/>
      <c r="R821" s="64"/>
      <c r="S821" s="64"/>
    </row>
    <row r="822" spans="6:19" ht="15.75">
      <c r="F822" s="64"/>
      <c r="G822" s="64"/>
      <c r="R822" s="64"/>
      <c r="S822" s="64"/>
    </row>
    <row r="823" spans="6:19" ht="15.75">
      <c r="F823" s="64"/>
      <c r="G823" s="64"/>
      <c r="R823" s="64"/>
      <c r="S823" s="64"/>
    </row>
    <row r="824" spans="6:19" ht="15.75">
      <c r="F824" s="64"/>
      <c r="G824" s="64"/>
      <c r="R824" s="64"/>
      <c r="S824" s="64"/>
    </row>
    <row r="825" spans="6:19" ht="15.75">
      <c r="F825" s="64"/>
      <c r="G825" s="64"/>
      <c r="R825" s="64"/>
      <c r="S825" s="64"/>
    </row>
    <row r="826" spans="6:19" ht="15.75">
      <c r="F826" s="64"/>
      <c r="G826" s="64"/>
      <c r="R826" s="64"/>
      <c r="S826" s="64"/>
    </row>
    <row r="827" spans="6:19" ht="15.75">
      <c r="F827" s="64"/>
      <c r="G827" s="64"/>
      <c r="R827" s="64"/>
      <c r="S827" s="64"/>
    </row>
    <row r="828" spans="6:19" ht="15.75">
      <c r="F828" s="64"/>
      <c r="G828" s="64"/>
      <c r="R828" s="64"/>
      <c r="S828" s="64"/>
    </row>
    <row r="829" spans="6:19" ht="15.75">
      <c r="F829" s="64"/>
      <c r="G829" s="64"/>
      <c r="R829" s="64"/>
      <c r="S829" s="64"/>
    </row>
    <row r="830" spans="6:19" ht="15.75">
      <c r="F830" s="64"/>
      <c r="G830" s="64"/>
      <c r="R830" s="64"/>
      <c r="S830" s="64"/>
    </row>
    <row r="831" spans="6:19" ht="15.75">
      <c r="F831" s="64"/>
      <c r="G831" s="64"/>
      <c r="R831" s="64"/>
      <c r="S831" s="64"/>
    </row>
    <row r="832" spans="6:19" ht="15.75">
      <c r="F832" s="64"/>
      <c r="G832" s="64"/>
      <c r="R832" s="64"/>
      <c r="S832" s="64"/>
    </row>
    <row r="833" spans="6:19" ht="15.75">
      <c r="F833" s="64"/>
      <c r="G833" s="64"/>
      <c r="R833" s="64"/>
      <c r="S833" s="64"/>
    </row>
    <row r="834" spans="6:19" ht="15.75">
      <c r="F834" s="64"/>
      <c r="G834" s="64"/>
      <c r="R834" s="64"/>
      <c r="S834" s="64"/>
    </row>
    <row r="835" spans="6:19" ht="15.75">
      <c r="F835" s="64"/>
      <c r="G835" s="64"/>
      <c r="R835" s="64"/>
      <c r="S835" s="64"/>
    </row>
    <row r="836" spans="6:19" ht="15.75">
      <c r="F836" s="64"/>
      <c r="G836" s="64"/>
      <c r="R836" s="64"/>
      <c r="S836" s="64"/>
    </row>
    <row r="837" spans="6:19" ht="15.75">
      <c r="F837" s="64"/>
      <c r="G837" s="64"/>
      <c r="R837" s="64"/>
      <c r="S837" s="64"/>
    </row>
    <row r="838" spans="6:19" ht="15.75">
      <c r="F838" s="64"/>
      <c r="G838" s="64"/>
      <c r="R838" s="64"/>
      <c r="S838" s="64"/>
    </row>
    <row r="839" spans="6:19" ht="15.75">
      <c r="F839" s="64"/>
      <c r="G839" s="64"/>
      <c r="R839" s="64"/>
      <c r="S839" s="64"/>
    </row>
    <row r="840" spans="6:19" ht="15.75">
      <c r="F840" s="64"/>
      <c r="G840" s="64"/>
      <c r="R840" s="64"/>
      <c r="S840" s="64"/>
    </row>
    <row r="841" spans="6:19" ht="15.75">
      <c r="F841" s="64"/>
      <c r="G841" s="64"/>
      <c r="R841" s="64"/>
      <c r="S841" s="64"/>
    </row>
    <row r="842" spans="6:19" ht="15.75">
      <c r="F842" s="64"/>
      <c r="G842" s="64"/>
      <c r="R842" s="64"/>
      <c r="S842" s="64"/>
    </row>
    <row r="843" spans="6:19" ht="15.75">
      <c r="F843" s="64"/>
      <c r="G843" s="64"/>
      <c r="R843" s="64"/>
      <c r="S843" s="64"/>
    </row>
    <row r="844" spans="6:19" ht="15.75">
      <c r="F844" s="64"/>
      <c r="G844" s="64"/>
      <c r="R844" s="64"/>
      <c r="S844" s="64"/>
    </row>
    <row r="845" spans="6:19" ht="15.75">
      <c r="F845" s="64"/>
      <c r="G845" s="64"/>
      <c r="R845" s="64"/>
      <c r="S845" s="64"/>
    </row>
    <row r="846" spans="6:19" ht="15.75">
      <c r="F846" s="64"/>
      <c r="G846" s="64"/>
      <c r="R846" s="64"/>
      <c r="S846" s="64"/>
    </row>
    <row r="847" spans="6:19" ht="15.75">
      <c r="F847" s="64"/>
      <c r="G847" s="64"/>
      <c r="R847" s="64"/>
      <c r="S847" s="64"/>
    </row>
    <row r="848" spans="6:19" ht="15.75">
      <c r="F848" s="64"/>
      <c r="G848" s="64"/>
      <c r="R848" s="64"/>
      <c r="S848" s="64"/>
    </row>
    <row r="849" spans="6:19" ht="15.75">
      <c r="F849" s="64"/>
      <c r="G849" s="64"/>
      <c r="R849" s="64"/>
      <c r="S849" s="64"/>
    </row>
    <row r="850" spans="6:19" ht="15.75">
      <c r="F850" s="64"/>
      <c r="G850" s="64"/>
      <c r="R850" s="64"/>
      <c r="S850" s="64"/>
    </row>
    <row r="851" spans="6:19" ht="15.75">
      <c r="F851" s="64"/>
      <c r="G851" s="64"/>
      <c r="R851" s="64"/>
      <c r="S851" s="64"/>
    </row>
    <row r="852" spans="6:19" ht="15.75">
      <c r="F852" s="64"/>
      <c r="G852" s="64"/>
      <c r="R852" s="64"/>
      <c r="S852" s="64"/>
    </row>
    <row r="853" spans="6:19" ht="15.75">
      <c r="F853" s="64"/>
      <c r="G853" s="64"/>
      <c r="R853" s="64"/>
      <c r="S853" s="64"/>
    </row>
    <row r="854" spans="6:19" ht="15.75">
      <c r="F854" s="64"/>
      <c r="G854" s="64"/>
      <c r="R854" s="64"/>
      <c r="S854" s="64"/>
    </row>
    <row r="855" spans="6:19" ht="15.75">
      <c r="F855" s="64"/>
      <c r="G855" s="64"/>
      <c r="R855" s="64"/>
      <c r="S855" s="64"/>
    </row>
    <row r="856" spans="6:19" ht="15.75">
      <c r="F856" s="64"/>
      <c r="G856" s="64"/>
      <c r="R856" s="64"/>
      <c r="S856" s="64"/>
    </row>
    <row r="857" spans="6:19" ht="15.75">
      <c r="F857" s="64"/>
      <c r="G857" s="64"/>
      <c r="R857" s="64"/>
      <c r="S857" s="64"/>
    </row>
    <row r="858" spans="6:19" ht="15.75">
      <c r="F858" s="64"/>
      <c r="G858" s="64"/>
      <c r="R858" s="64"/>
      <c r="S858" s="64"/>
    </row>
    <row r="859" spans="6:19" ht="15.75">
      <c r="F859" s="64"/>
      <c r="G859" s="64"/>
      <c r="R859" s="64"/>
      <c r="S859" s="64"/>
    </row>
    <row r="860" spans="6:19" ht="15.75">
      <c r="F860" s="64"/>
      <c r="G860" s="64"/>
      <c r="R860" s="64"/>
      <c r="S860" s="64"/>
    </row>
    <row r="861" spans="6:19" ht="15.75">
      <c r="F861" s="64"/>
      <c r="G861" s="64"/>
      <c r="R861" s="64"/>
      <c r="S861" s="64"/>
    </row>
    <row r="862" spans="6:19" ht="15.75">
      <c r="F862" s="64"/>
      <c r="G862" s="64"/>
      <c r="R862" s="64"/>
      <c r="S862" s="64"/>
    </row>
    <row r="863" spans="6:19" ht="15.75">
      <c r="F863" s="64"/>
      <c r="G863" s="64"/>
      <c r="R863" s="64"/>
      <c r="S863" s="64"/>
    </row>
    <row r="864" spans="6:19" ht="15.75">
      <c r="F864" s="64"/>
      <c r="G864" s="64"/>
      <c r="R864" s="64"/>
      <c r="S864" s="64"/>
    </row>
    <row r="865" spans="6:19" ht="15.75">
      <c r="F865" s="64"/>
      <c r="G865" s="64"/>
      <c r="R865" s="64"/>
      <c r="S865" s="64"/>
    </row>
    <row r="866" spans="6:19" ht="15.75">
      <c r="F866" s="64"/>
      <c r="G866" s="64"/>
      <c r="R866" s="64"/>
      <c r="S866" s="64"/>
    </row>
    <row r="867" spans="6:19" ht="15.75">
      <c r="F867" s="64"/>
      <c r="G867" s="64"/>
      <c r="R867" s="64"/>
      <c r="S867" s="64"/>
    </row>
    <row r="868" spans="6:19" ht="15.75">
      <c r="F868" s="64"/>
      <c r="G868" s="64"/>
      <c r="R868" s="64"/>
      <c r="S868" s="64"/>
    </row>
    <row r="869" spans="6:19" ht="15.75">
      <c r="F869" s="64"/>
      <c r="G869" s="64"/>
      <c r="R869" s="64"/>
      <c r="S869" s="64"/>
    </row>
    <row r="870" spans="6:19" ht="15.75">
      <c r="F870" s="64"/>
      <c r="G870" s="64"/>
      <c r="R870" s="64"/>
      <c r="S870" s="64"/>
    </row>
    <row r="871" spans="6:19" ht="15.75">
      <c r="F871" s="64"/>
      <c r="G871" s="64"/>
      <c r="R871" s="64"/>
      <c r="S871" s="64"/>
    </row>
    <row r="872" spans="6:19" ht="15.75">
      <c r="F872" s="64"/>
      <c r="G872" s="64"/>
      <c r="R872" s="64"/>
      <c r="S872" s="64"/>
    </row>
    <row r="873" spans="6:19" ht="15.75">
      <c r="F873" s="64"/>
      <c r="G873" s="64"/>
      <c r="R873" s="64"/>
      <c r="S873" s="64"/>
    </row>
    <row r="874" spans="6:19" ht="15.75">
      <c r="F874" s="64"/>
      <c r="G874" s="64"/>
      <c r="R874" s="64"/>
      <c r="S874" s="64"/>
    </row>
    <row r="875" spans="6:19" ht="15.75">
      <c r="F875" s="64"/>
      <c r="G875" s="64"/>
      <c r="R875" s="64"/>
      <c r="S875" s="64"/>
    </row>
    <row r="876" spans="6:19" ht="15.75">
      <c r="F876" s="64"/>
      <c r="G876" s="64"/>
      <c r="R876" s="64"/>
      <c r="S876" s="64"/>
    </row>
    <row r="877" spans="6:19" ht="15.75">
      <c r="F877" s="64"/>
      <c r="G877" s="64"/>
      <c r="R877" s="64"/>
      <c r="S877" s="64"/>
    </row>
    <row r="878" spans="6:19" ht="15.75">
      <c r="F878" s="64"/>
      <c r="G878" s="64"/>
      <c r="R878" s="64"/>
      <c r="S878" s="64"/>
    </row>
    <row r="879" spans="6:19" ht="15.75">
      <c r="F879" s="64"/>
      <c r="G879" s="64"/>
      <c r="R879" s="64"/>
      <c r="S879" s="64"/>
    </row>
    <row r="880" spans="6:19" ht="15.75">
      <c r="F880" s="64"/>
      <c r="G880" s="64"/>
      <c r="R880" s="64"/>
      <c r="S880" s="64"/>
    </row>
    <row r="881" spans="6:19" ht="15.75">
      <c r="F881" s="64"/>
      <c r="G881" s="64"/>
      <c r="R881" s="64"/>
      <c r="S881" s="64"/>
    </row>
    <row r="882" spans="6:19" ht="15.75">
      <c r="F882" s="64"/>
      <c r="G882" s="64"/>
      <c r="R882" s="64"/>
      <c r="S882" s="64"/>
    </row>
    <row r="883" spans="6:19" ht="15.75">
      <c r="F883" s="64"/>
      <c r="G883" s="64"/>
      <c r="R883" s="64"/>
      <c r="S883" s="64"/>
    </row>
    <row r="884" spans="6:19" ht="15.75">
      <c r="F884" s="64"/>
      <c r="G884" s="64"/>
      <c r="R884" s="64"/>
      <c r="S884" s="64"/>
    </row>
    <row r="885" spans="6:19" ht="15.75">
      <c r="F885" s="64"/>
      <c r="G885" s="64"/>
      <c r="R885" s="64"/>
      <c r="S885" s="64"/>
    </row>
    <row r="886" spans="6:19" ht="15.75">
      <c r="F886" s="64"/>
      <c r="G886" s="64"/>
      <c r="R886" s="64"/>
      <c r="S886" s="64"/>
    </row>
    <row r="887" spans="6:19" ht="15.75">
      <c r="F887" s="64"/>
      <c r="G887" s="64"/>
      <c r="R887" s="64"/>
      <c r="S887" s="64"/>
    </row>
    <row r="888" spans="6:19" ht="15.75">
      <c r="F888" s="64"/>
      <c r="G888" s="64"/>
      <c r="R888" s="64"/>
      <c r="S888" s="64"/>
    </row>
    <row r="889" spans="6:19" ht="15.75">
      <c r="F889" s="64"/>
      <c r="G889" s="64"/>
      <c r="R889" s="64"/>
      <c r="S889" s="64"/>
    </row>
    <row r="890" spans="6:19" ht="15.75">
      <c r="F890" s="64"/>
      <c r="G890" s="64"/>
      <c r="R890" s="64"/>
      <c r="S890" s="64"/>
    </row>
    <row r="891" spans="6:19" ht="15.75">
      <c r="F891" s="64"/>
      <c r="G891" s="64"/>
      <c r="R891" s="64"/>
      <c r="S891" s="64"/>
    </row>
    <row r="892" spans="6:19" ht="15.75">
      <c r="F892" s="64"/>
      <c r="G892" s="64"/>
      <c r="R892" s="64"/>
      <c r="S892" s="64"/>
    </row>
    <row r="893" spans="6:19" ht="15.75">
      <c r="F893" s="64"/>
      <c r="G893" s="64"/>
      <c r="R893" s="64"/>
      <c r="S893" s="64"/>
    </row>
    <row r="894" spans="6:19" ht="15.75">
      <c r="F894" s="64"/>
      <c r="G894" s="64"/>
      <c r="R894" s="64"/>
      <c r="S894" s="64"/>
    </row>
    <row r="895" spans="6:19" ht="15.75">
      <c r="F895" s="64"/>
      <c r="G895" s="64"/>
      <c r="R895" s="64"/>
      <c r="S895" s="64"/>
    </row>
    <row r="896" spans="6:19" ht="15.75">
      <c r="F896" s="64"/>
      <c r="G896" s="64"/>
      <c r="R896" s="64"/>
      <c r="S896" s="64"/>
    </row>
    <row r="897" spans="6:19" ht="15.75">
      <c r="F897" s="64"/>
      <c r="G897" s="64"/>
      <c r="R897" s="64"/>
      <c r="S897" s="64"/>
    </row>
    <row r="898" spans="6:19" ht="15.75">
      <c r="F898" s="64"/>
      <c r="G898" s="64"/>
      <c r="R898" s="64"/>
      <c r="S898" s="64"/>
    </row>
    <row r="899" spans="6:19" ht="15.75">
      <c r="F899" s="64"/>
      <c r="G899" s="64"/>
      <c r="R899" s="64"/>
      <c r="S899" s="64"/>
    </row>
    <row r="900" spans="6:19" ht="15.75">
      <c r="F900" s="64"/>
      <c r="G900" s="64"/>
      <c r="R900" s="64"/>
      <c r="S900" s="64"/>
    </row>
    <row r="901" spans="6:19" ht="15.75">
      <c r="F901" s="64"/>
      <c r="G901" s="64"/>
      <c r="R901" s="64"/>
      <c r="S901" s="64"/>
    </row>
    <row r="902" spans="6:19" ht="15.75">
      <c r="F902" s="64"/>
      <c r="G902" s="64"/>
      <c r="R902" s="64"/>
      <c r="S902" s="64"/>
    </row>
    <row r="903" spans="6:19" ht="15.75">
      <c r="F903" s="64"/>
      <c r="G903" s="64"/>
      <c r="R903" s="64"/>
      <c r="S903" s="64"/>
    </row>
    <row r="904" spans="6:19" ht="15.75">
      <c r="F904" s="64"/>
      <c r="G904" s="64"/>
      <c r="R904" s="64"/>
      <c r="S904" s="64"/>
    </row>
    <row r="905" spans="6:19" ht="15.75">
      <c r="F905" s="64"/>
      <c r="G905" s="64"/>
      <c r="R905" s="64"/>
      <c r="S905" s="64"/>
    </row>
    <row r="906" spans="6:19" ht="15.75">
      <c r="F906" s="64"/>
      <c r="G906" s="64"/>
      <c r="R906" s="64"/>
      <c r="S906" s="64"/>
    </row>
    <row r="907" spans="6:19" ht="15.75">
      <c r="F907" s="64"/>
      <c r="G907" s="64"/>
      <c r="R907" s="64"/>
      <c r="S907" s="64"/>
    </row>
    <row r="908" spans="6:19" ht="15.75">
      <c r="F908" s="64"/>
      <c r="G908" s="64"/>
      <c r="R908" s="64"/>
      <c r="S908" s="64"/>
    </row>
    <row r="909" spans="6:19" ht="15.75">
      <c r="F909" s="64"/>
      <c r="G909" s="64"/>
      <c r="R909" s="64"/>
      <c r="S909" s="64"/>
    </row>
    <row r="910" spans="6:19" ht="15.75">
      <c r="F910" s="64"/>
      <c r="G910" s="64"/>
      <c r="R910" s="64"/>
      <c r="S910" s="64"/>
    </row>
    <row r="911" spans="6:19" ht="15.75">
      <c r="F911" s="64"/>
      <c r="G911" s="64"/>
      <c r="R911" s="64"/>
      <c r="S911" s="64"/>
    </row>
    <row r="912" spans="6:19" ht="15.75">
      <c r="F912" s="64"/>
      <c r="G912" s="64"/>
      <c r="R912" s="64"/>
      <c r="S912" s="64"/>
    </row>
    <row r="913" spans="6:19" ht="15.75">
      <c r="F913" s="64"/>
      <c r="G913" s="64"/>
      <c r="R913" s="64"/>
      <c r="S913" s="64"/>
    </row>
    <row r="914" spans="6:19" ht="15.75">
      <c r="F914" s="64"/>
      <c r="G914" s="64"/>
      <c r="R914" s="64"/>
      <c r="S914" s="64"/>
    </row>
    <row r="915" spans="6:19" ht="15.75">
      <c r="F915" s="64"/>
      <c r="G915" s="64"/>
      <c r="R915" s="64"/>
      <c r="S915" s="64"/>
    </row>
    <row r="916" spans="6:19" ht="15.75">
      <c r="F916" s="64"/>
      <c r="G916" s="64"/>
      <c r="R916" s="64"/>
      <c r="S916" s="64"/>
    </row>
    <row r="917" spans="6:19" ht="15.75">
      <c r="F917" s="64"/>
      <c r="G917" s="64"/>
      <c r="R917" s="64"/>
      <c r="S917" s="64"/>
    </row>
    <row r="918" spans="6:19" ht="15.75">
      <c r="F918" s="64"/>
      <c r="G918" s="64"/>
      <c r="R918" s="64"/>
      <c r="S918" s="64"/>
    </row>
    <row r="919" spans="6:19" ht="15.75">
      <c r="F919" s="64"/>
      <c r="G919" s="64"/>
      <c r="R919" s="64"/>
      <c r="S919" s="64"/>
    </row>
    <row r="920" spans="6:19" ht="15.75">
      <c r="F920" s="64"/>
      <c r="G920" s="64"/>
      <c r="R920" s="64"/>
      <c r="S920" s="64"/>
    </row>
    <row r="921" spans="6:19" ht="15.75">
      <c r="F921" s="64"/>
      <c r="G921" s="64"/>
      <c r="R921" s="64"/>
      <c r="S921" s="64"/>
    </row>
    <row r="922" spans="6:19" ht="15.75">
      <c r="F922" s="64"/>
      <c r="G922" s="64"/>
      <c r="R922" s="64"/>
      <c r="S922" s="64"/>
    </row>
    <row r="923" spans="6:19" ht="15.75">
      <c r="F923" s="64"/>
      <c r="G923" s="64"/>
      <c r="R923" s="64"/>
      <c r="S923" s="64"/>
    </row>
    <row r="924" spans="6:19" ht="15.75">
      <c r="F924" s="64"/>
      <c r="G924" s="64"/>
      <c r="R924" s="64"/>
      <c r="S924" s="64"/>
    </row>
    <row r="925" spans="6:19" ht="15.75">
      <c r="F925" s="64"/>
      <c r="G925" s="64"/>
      <c r="R925" s="64"/>
      <c r="S925" s="64"/>
    </row>
    <row r="926" spans="6:19" ht="15.75">
      <c r="F926" s="64"/>
      <c r="G926" s="64"/>
      <c r="R926" s="64"/>
      <c r="S926" s="64"/>
    </row>
    <row r="927" spans="6:19" ht="15.75">
      <c r="F927" s="64"/>
      <c r="G927" s="64"/>
      <c r="R927" s="64"/>
      <c r="S927" s="64"/>
    </row>
    <row r="928" spans="6:19" ht="15.75">
      <c r="F928" s="64"/>
      <c r="G928" s="64"/>
      <c r="R928" s="64"/>
      <c r="S928" s="64"/>
    </row>
    <row r="929" spans="6:19" ht="15.75">
      <c r="F929" s="64"/>
      <c r="G929" s="64"/>
      <c r="R929" s="64"/>
      <c r="S929" s="64"/>
    </row>
    <row r="930" spans="6:19" ht="15.75">
      <c r="F930" s="64"/>
      <c r="G930" s="64"/>
      <c r="R930" s="64"/>
      <c r="S930" s="64"/>
    </row>
    <row r="931" spans="6:19" ht="15.75">
      <c r="F931" s="64"/>
      <c r="G931" s="64"/>
      <c r="R931" s="64"/>
      <c r="S931" s="64"/>
    </row>
    <row r="932" spans="6:19" ht="15.75">
      <c r="F932" s="64"/>
      <c r="G932" s="64"/>
      <c r="R932" s="64"/>
      <c r="S932" s="64"/>
    </row>
    <row r="933" spans="6:19" ht="15.75">
      <c r="F933" s="64"/>
      <c r="G933" s="64"/>
      <c r="R933" s="64"/>
      <c r="S933" s="64"/>
    </row>
    <row r="934" spans="6:19" ht="15.75">
      <c r="F934" s="64"/>
      <c r="G934" s="64"/>
      <c r="R934" s="64"/>
      <c r="S934" s="64"/>
    </row>
    <row r="935" spans="6:19" ht="15.75">
      <c r="F935" s="64"/>
      <c r="G935" s="64"/>
      <c r="R935" s="64"/>
      <c r="S935" s="64"/>
    </row>
    <row r="936" spans="6:19" ht="15.75">
      <c r="F936" s="64"/>
      <c r="G936" s="64"/>
      <c r="R936" s="64"/>
      <c r="S936" s="64"/>
    </row>
    <row r="937" spans="6:19" ht="15.75">
      <c r="F937" s="64"/>
      <c r="G937" s="64"/>
      <c r="R937" s="64"/>
      <c r="S937" s="64"/>
    </row>
    <row r="938" spans="6:19" ht="15.75">
      <c r="F938" s="64"/>
      <c r="G938" s="64"/>
      <c r="R938" s="64"/>
      <c r="S938" s="64"/>
    </row>
    <row r="939" spans="6:19" ht="15.75">
      <c r="F939" s="64"/>
      <c r="G939" s="64"/>
      <c r="R939" s="64"/>
      <c r="S939" s="64"/>
    </row>
    <row r="940" spans="6:19" ht="15.75">
      <c r="F940" s="64"/>
      <c r="G940" s="64"/>
      <c r="R940" s="64"/>
      <c r="S940" s="64"/>
    </row>
    <row r="941" spans="6:19" ht="15.75">
      <c r="F941" s="64"/>
      <c r="G941" s="64"/>
      <c r="R941" s="64"/>
      <c r="S941" s="64"/>
    </row>
    <row r="942" spans="6:19" ht="15.75">
      <c r="F942" s="64"/>
      <c r="G942" s="64"/>
      <c r="R942" s="64"/>
      <c r="S942" s="64"/>
    </row>
    <row r="943" spans="6:19" ht="15.75">
      <c r="F943" s="64"/>
      <c r="G943" s="64"/>
      <c r="R943" s="64"/>
      <c r="S943" s="64"/>
    </row>
    <row r="944" spans="6:19" ht="15.75">
      <c r="F944" s="64"/>
      <c r="G944" s="64"/>
      <c r="R944" s="64"/>
      <c r="S944" s="64"/>
    </row>
    <row r="945" spans="6:19" ht="15.75">
      <c r="F945" s="64"/>
      <c r="G945" s="64"/>
      <c r="R945" s="64"/>
      <c r="S945" s="64"/>
    </row>
    <row r="946" spans="6:19" ht="15.75">
      <c r="F946" s="64"/>
      <c r="G946" s="64"/>
      <c r="R946" s="64"/>
      <c r="S946" s="64"/>
    </row>
    <row r="947" spans="6:19" ht="15.75">
      <c r="F947" s="64"/>
      <c r="G947" s="64"/>
      <c r="R947" s="64"/>
      <c r="S947" s="64"/>
    </row>
    <row r="948" spans="6:19" ht="15.75">
      <c r="F948" s="64"/>
      <c r="G948" s="64"/>
      <c r="R948" s="64"/>
      <c r="S948" s="64"/>
    </row>
    <row r="949" spans="6:19" ht="15.75">
      <c r="F949" s="64"/>
      <c r="G949" s="64"/>
      <c r="R949" s="64"/>
      <c r="S949" s="64"/>
    </row>
    <row r="950" spans="6:19" ht="15.75">
      <c r="F950" s="64"/>
      <c r="G950" s="64"/>
      <c r="R950" s="64"/>
      <c r="S950" s="64"/>
    </row>
    <row r="951" spans="6:19" ht="15.75">
      <c r="F951" s="64"/>
      <c r="G951" s="64"/>
      <c r="R951" s="64"/>
      <c r="S951" s="64"/>
    </row>
    <row r="952" spans="6:19" ht="15.75">
      <c r="F952" s="64"/>
      <c r="G952" s="64"/>
      <c r="R952" s="64"/>
      <c r="S952" s="64"/>
    </row>
    <row r="953" spans="6:19" ht="15.75">
      <c r="F953" s="64"/>
      <c r="G953" s="64"/>
      <c r="R953" s="64"/>
      <c r="S953" s="64"/>
    </row>
    <row r="954" spans="6:19" ht="15.75">
      <c r="F954" s="64"/>
      <c r="G954" s="64"/>
      <c r="R954" s="64"/>
      <c r="S954" s="64"/>
    </row>
    <row r="955" spans="6:19" ht="15.75">
      <c r="F955" s="64"/>
      <c r="G955" s="64"/>
      <c r="R955" s="64"/>
      <c r="S955" s="64"/>
    </row>
    <row r="956" spans="6:19" ht="15.75">
      <c r="F956" s="64"/>
      <c r="G956" s="64"/>
      <c r="R956" s="64"/>
      <c r="S956" s="64"/>
    </row>
    <row r="957" spans="6:19" ht="15.75">
      <c r="F957" s="64"/>
      <c r="G957" s="64"/>
      <c r="R957" s="64"/>
      <c r="S957" s="64"/>
    </row>
    <row r="958" spans="6:19" ht="15.75">
      <c r="F958" s="64"/>
      <c r="G958" s="64"/>
      <c r="R958" s="64"/>
      <c r="S958" s="64"/>
    </row>
    <row r="959" spans="6:19" ht="15.75">
      <c r="F959" s="64"/>
      <c r="G959" s="64"/>
      <c r="R959" s="64"/>
      <c r="S959" s="64"/>
    </row>
    <row r="960" spans="6:19" ht="15.75">
      <c r="F960" s="64"/>
      <c r="G960" s="64"/>
      <c r="R960" s="64"/>
      <c r="S960" s="64"/>
    </row>
    <row r="961" spans="6:19" ht="15.75">
      <c r="F961" s="64"/>
      <c r="G961" s="64"/>
      <c r="R961" s="64"/>
      <c r="S961" s="64"/>
    </row>
    <row r="962" spans="6:19" ht="15.75">
      <c r="F962" s="64"/>
      <c r="G962" s="64"/>
      <c r="R962" s="64"/>
      <c r="S962" s="64"/>
    </row>
    <row r="963" spans="6:19" ht="15.75">
      <c r="F963" s="64"/>
      <c r="G963" s="64"/>
      <c r="R963" s="64"/>
      <c r="S963" s="64"/>
    </row>
    <row r="964" spans="6:19" ht="15.75">
      <c r="F964" s="64"/>
      <c r="G964" s="64"/>
      <c r="R964" s="64"/>
      <c r="S964" s="64"/>
    </row>
    <row r="965" spans="6:19" ht="15.75">
      <c r="F965" s="64"/>
      <c r="G965" s="64"/>
      <c r="R965" s="64"/>
      <c r="S965" s="64"/>
    </row>
    <row r="966" spans="6:19" ht="15.75">
      <c r="F966" s="64"/>
      <c r="G966" s="64"/>
      <c r="R966" s="64"/>
      <c r="S966" s="64"/>
    </row>
    <row r="967" spans="6:19" ht="15.75">
      <c r="F967" s="64"/>
      <c r="G967" s="64"/>
      <c r="R967" s="64"/>
      <c r="S967" s="64"/>
    </row>
    <row r="968" spans="6:19" ht="15.75">
      <c r="F968" s="64"/>
      <c r="G968" s="64"/>
      <c r="R968" s="64"/>
      <c r="S968" s="64"/>
    </row>
    <row r="969" spans="6:19" ht="15.75">
      <c r="F969" s="64"/>
      <c r="G969" s="64"/>
      <c r="R969" s="64"/>
      <c r="S969" s="64"/>
    </row>
    <row r="970" spans="6:19" ht="15.75">
      <c r="F970" s="64"/>
      <c r="G970" s="64"/>
      <c r="R970" s="64"/>
      <c r="S970" s="64"/>
    </row>
    <row r="971" spans="6:19" ht="15.75">
      <c r="F971" s="64"/>
      <c r="G971" s="64"/>
      <c r="R971" s="64"/>
      <c r="S971" s="64"/>
    </row>
    <row r="972" spans="6:19" ht="15.75">
      <c r="F972" s="64"/>
      <c r="G972" s="64"/>
      <c r="R972" s="64"/>
      <c r="S972" s="64"/>
    </row>
    <row r="973" spans="6:19" ht="15.75">
      <c r="F973" s="64"/>
      <c r="G973" s="64"/>
      <c r="R973" s="64"/>
      <c r="S973" s="64"/>
    </row>
    <row r="974" spans="6:19" ht="15.75">
      <c r="F974" s="64"/>
      <c r="G974" s="64"/>
      <c r="R974" s="64"/>
      <c r="S974" s="64"/>
    </row>
    <row r="975" spans="6:19" ht="15.75">
      <c r="F975" s="64"/>
      <c r="G975" s="64"/>
      <c r="R975" s="64"/>
      <c r="S975" s="64"/>
    </row>
    <row r="976" spans="6:19" ht="15.75">
      <c r="F976" s="64"/>
      <c r="G976" s="64"/>
      <c r="R976" s="64"/>
      <c r="S976" s="64"/>
    </row>
    <row r="977" spans="6:19" ht="15.75">
      <c r="F977" s="64"/>
      <c r="G977" s="64"/>
      <c r="R977" s="64"/>
      <c r="S977" s="64"/>
    </row>
    <row r="978" spans="6:19" ht="15.75">
      <c r="F978" s="64"/>
      <c r="G978" s="64"/>
      <c r="R978" s="64"/>
      <c r="S978" s="64"/>
    </row>
    <row r="979" spans="6:19" ht="15.75">
      <c r="F979" s="64"/>
      <c r="G979" s="64"/>
      <c r="R979" s="64"/>
      <c r="S979" s="64"/>
    </row>
    <row r="980" spans="6:19" ht="15.75">
      <c r="F980" s="64"/>
      <c r="G980" s="64"/>
      <c r="R980" s="64"/>
      <c r="S980" s="64"/>
    </row>
    <row r="981" spans="6:19" ht="15.75">
      <c r="F981" s="64"/>
      <c r="G981" s="64"/>
      <c r="R981" s="64"/>
      <c r="S981" s="64"/>
    </row>
    <row r="982" spans="6:19" ht="15.75">
      <c r="F982" s="64"/>
      <c r="G982" s="64"/>
      <c r="R982" s="64"/>
      <c r="S982" s="64"/>
    </row>
    <row r="983" spans="6:19" ht="15.75">
      <c r="F983" s="64"/>
      <c r="G983" s="64"/>
      <c r="R983" s="64"/>
      <c r="S983" s="64"/>
    </row>
    <row r="984" spans="6:19" ht="15.75">
      <c r="F984" s="64"/>
      <c r="G984" s="64"/>
      <c r="R984" s="64"/>
      <c r="S984" s="64"/>
    </row>
    <row r="985" spans="6:19" ht="15.75">
      <c r="F985" s="64"/>
      <c r="G985" s="64"/>
      <c r="R985" s="64"/>
      <c r="S985" s="64"/>
    </row>
    <row r="986" spans="6:19" ht="15.75">
      <c r="F986" s="64"/>
      <c r="G986" s="64"/>
      <c r="R986" s="64"/>
      <c r="S986" s="64"/>
    </row>
    <row r="987" spans="6:19" ht="15.75">
      <c r="F987" s="64"/>
      <c r="G987" s="64"/>
      <c r="R987" s="64"/>
      <c r="S987" s="64"/>
    </row>
    <row r="988" spans="6:19" ht="15.75">
      <c r="F988" s="64"/>
      <c r="G988" s="64"/>
      <c r="R988" s="64"/>
      <c r="S988" s="64"/>
    </row>
    <row r="989" spans="6:19" ht="15.75">
      <c r="F989" s="64"/>
      <c r="G989" s="64"/>
      <c r="R989" s="64"/>
      <c r="S989" s="64"/>
    </row>
    <row r="990" spans="6:19" ht="15.75">
      <c r="F990" s="64"/>
      <c r="G990" s="64"/>
      <c r="R990" s="64"/>
      <c r="S990" s="64"/>
    </row>
    <row r="991" spans="6:19" ht="15.75">
      <c r="F991" s="64"/>
      <c r="G991" s="64"/>
      <c r="R991" s="64"/>
      <c r="S991" s="64"/>
    </row>
    <row r="992" spans="6:19" ht="15.75">
      <c r="F992" s="64"/>
      <c r="G992" s="64"/>
      <c r="R992" s="64"/>
      <c r="S992" s="64"/>
    </row>
    <row r="993" spans="6:19" ht="15.75">
      <c r="F993" s="64"/>
      <c r="G993" s="64"/>
      <c r="R993" s="64"/>
      <c r="S993" s="64"/>
    </row>
    <row r="994" spans="6:19" ht="15.75">
      <c r="F994" s="64"/>
      <c r="G994" s="64"/>
      <c r="R994" s="64"/>
      <c r="S994" s="64"/>
    </row>
    <row r="995" spans="6:19" ht="15.75">
      <c r="F995" s="64"/>
      <c r="G995" s="64"/>
      <c r="R995" s="64"/>
      <c r="S995" s="64"/>
    </row>
    <row r="996" spans="6:19" ht="15.75">
      <c r="F996" s="64"/>
      <c r="G996" s="64"/>
      <c r="R996" s="64"/>
      <c r="S996" s="64"/>
    </row>
    <row r="997" spans="6:19" ht="15.75">
      <c r="F997" s="64"/>
      <c r="G997" s="64"/>
      <c r="R997" s="64"/>
      <c r="S997" s="64"/>
    </row>
    <row r="998" spans="6:19" ht="15.75">
      <c r="F998" s="64"/>
      <c r="G998" s="64"/>
      <c r="R998" s="64"/>
      <c r="S998" s="64"/>
    </row>
    <row r="999" spans="6:19" ht="15.75">
      <c r="F999" s="64"/>
      <c r="G999" s="64"/>
      <c r="R999" s="64"/>
      <c r="S999" s="64"/>
    </row>
    <row r="1000" spans="6:19" ht="15.75">
      <c r="F1000" s="64"/>
      <c r="G1000" s="64"/>
      <c r="R1000" s="64"/>
      <c r="S1000" s="64"/>
    </row>
    <row r="1001" spans="6:19" ht="15.75">
      <c r="F1001" s="64"/>
      <c r="G1001" s="64"/>
      <c r="R1001" s="64"/>
      <c r="S1001" s="64"/>
    </row>
    <row r="1002" spans="6:19" ht="15.75">
      <c r="F1002" s="64"/>
      <c r="G1002" s="64"/>
      <c r="R1002" s="64"/>
      <c r="S1002" s="64"/>
    </row>
    <row r="1003" spans="6:19" ht="15.75">
      <c r="F1003" s="64"/>
      <c r="G1003" s="64"/>
      <c r="R1003" s="64"/>
      <c r="S1003" s="64"/>
    </row>
    <row r="1004" spans="6:19" ht="15.75">
      <c r="F1004" s="64"/>
      <c r="G1004" s="64"/>
      <c r="R1004" s="64"/>
      <c r="S1004" s="64"/>
    </row>
    <row r="1005" spans="6:19" ht="15.75">
      <c r="F1005" s="64"/>
      <c r="G1005" s="64"/>
      <c r="R1005" s="64"/>
      <c r="S1005" s="64"/>
    </row>
    <row r="1006" spans="6:19" ht="15.75">
      <c r="F1006" s="64"/>
      <c r="G1006" s="64"/>
      <c r="R1006" s="64"/>
      <c r="S1006" s="64"/>
    </row>
    <row r="1007" spans="6:19" ht="15.75">
      <c r="F1007" s="64"/>
      <c r="G1007" s="64"/>
      <c r="R1007" s="64"/>
      <c r="S1007" s="64"/>
    </row>
    <row r="1008" spans="6:19" ht="15.75">
      <c r="F1008" s="64"/>
      <c r="G1008" s="64"/>
      <c r="R1008" s="64"/>
      <c r="S1008" s="64"/>
    </row>
    <row r="1009" spans="6:19" ht="15.75">
      <c r="F1009" s="64"/>
      <c r="G1009" s="64"/>
      <c r="R1009" s="64"/>
      <c r="S1009" s="64"/>
    </row>
    <row r="1010" spans="6:19" ht="15.75">
      <c r="F1010" s="64"/>
      <c r="G1010" s="64"/>
      <c r="R1010" s="64"/>
      <c r="S1010" s="64"/>
    </row>
    <row r="1011" spans="6:19" ht="15.75">
      <c r="F1011" s="64"/>
      <c r="G1011" s="64"/>
      <c r="R1011" s="64"/>
      <c r="S1011" s="64"/>
    </row>
    <row r="1012" spans="6:19" ht="15.75">
      <c r="F1012" s="64"/>
      <c r="G1012" s="64"/>
      <c r="R1012" s="64"/>
      <c r="S1012" s="64"/>
    </row>
    <row r="1013" spans="6:19" ht="15.75">
      <c r="F1013" s="64"/>
      <c r="G1013" s="64"/>
      <c r="R1013" s="64"/>
      <c r="S1013" s="64"/>
    </row>
    <row r="1014" spans="6:19" ht="15.75">
      <c r="F1014" s="64"/>
      <c r="G1014" s="64"/>
      <c r="R1014" s="64"/>
      <c r="S1014" s="64"/>
    </row>
    <row r="1015" spans="6:19" ht="15.75">
      <c r="F1015" s="64"/>
      <c r="G1015" s="64"/>
      <c r="R1015" s="64"/>
      <c r="S1015" s="64"/>
    </row>
    <row r="1016" spans="6:19" ht="15.75">
      <c r="F1016" s="64"/>
      <c r="G1016" s="64"/>
      <c r="R1016" s="64"/>
      <c r="S1016" s="64"/>
    </row>
    <row r="1017" spans="6:19" ht="15.75">
      <c r="F1017" s="64"/>
      <c r="G1017" s="64"/>
      <c r="R1017" s="64"/>
      <c r="S1017" s="64"/>
    </row>
    <row r="1018" spans="6:19" ht="15.75">
      <c r="F1018" s="64"/>
      <c r="G1018" s="64"/>
      <c r="R1018" s="64"/>
      <c r="S1018" s="64"/>
    </row>
  </sheetData>
  <sheetProtection formatCells="0" formatColumns="0" formatRows="0" insertColumns="0" insertRows="0" insertHyperlinks="0" deleteColumns="0" deleteRows="0" sort="0" autoFilter="0" pivotTables="0"/>
  <mergeCells count="170">
    <mergeCell ref="AQ1:AQ2"/>
    <mergeCell ref="AQ4:AQ8"/>
    <mergeCell ref="AQ9:AQ12"/>
    <mergeCell ref="A1:A2"/>
    <mergeCell ref="C1:C2"/>
    <mergeCell ref="A9:A12"/>
    <mergeCell ref="B9:B12"/>
    <mergeCell ref="A4:A8"/>
    <mergeCell ref="B4:B8"/>
    <mergeCell ref="C4:C28"/>
    <mergeCell ref="B25:B28"/>
    <mergeCell ref="F1:AC1"/>
    <mergeCell ref="AP1:AP2"/>
    <mergeCell ref="AP4:AP8"/>
    <mergeCell ref="AP9:AP12"/>
    <mergeCell ref="AP25:AP28"/>
    <mergeCell ref="A3:AP3"/>
    <mergeCell ref="A17:A20"/>
    <mergeCell ref="B17:B20"/>
    <mergeCell ref="A21:A24"/>
    <mergeCell ref="B21:B24"/>
    <mergeCell ref="AD1:AO1"/>
    <mergeCell ref="AP21:AP24"/>
    <mergeCell ref="AQ42:AQ45"/>
    <mergeCell ref="AQ74:AQ77"/>
    <mergeCell ref="A69:A73"/>
    <mergeCell ref="B64:B68"/>
    <mergeCell ref="A64:A68"/>
    <mergeCell ref="A53:Q53"/>
    <mergeCell ref="A59:A63"/>
    <mergeCell ref="B59:B63"/>
    <mergeCell ref="AP59:AP63"/>
    <mergeCell ref="AP64:AP68"/>
    <mergeCell ref="B42:B45"/>
    <mergeCell ref="C42:C45"/>
    <mergeCell ref="A47:R47"/>
    <mergeCell ref="V47:AA47"/>
    <mergeCell ref="A48:G48"/>
    <mergeCell ref="J48:N48"/>
    <mergeCell ref="V48:Z48"/>
    <mergeCell ref="A49:G49"/>
    <mergeCell ref="J51:N51"/>
    <mergeCell ref="B29:B33"/>
    <mergeCell ref="A29:A33"/>
    <mergeCell ref="D4:D45"/>
    <mergeCell ref="C29:C41"/>
    <mergeCell ref="AQ29:AQ33"/>
    <mergeCell ref="AP29:AP33"/>
    <mergeCell ref="AP13:AP16"/>
    <mergeCell ref="AP17:AP20"/>
    <mergeCell ref="AP42:AP45"/>
    <mergeCell ref="A25:A28"/>
    <mergeCell ref="AQ21:AQ24"/>
    <mergeCell ref="AQ13:AQ16"/>
    <mergeCell ref="AQ17:AQ20"/>
    <mergeCell ref="A42:A45"/>
    <mergeCell ref="A13:A16"/>
    <mergeCell ref="B13:B16"/>
    <mergeCell ref="AQ25:AQ28"/>
    <mergeCell ref="AQ34:AQ37"/>
    <mergeCell ref="A38:A41"/>
    <mergeCell ref="B38:B41"/>
    <mergeCell ref="AP38:AP41"/>
    <mergeCell ref="AQ38:AQ41"/>
    <mergeCell ref="A34:A37"/>
    <mergeCell ref="B34:B37"/>
    <mergeCell ref="AP34:AP37"/>
    <mergeCell ref="AP82:AP84"/>
    <mergeCell ref="AP69:AP73"/>
    <mergeCell ref="AP74:AP77"/>
    <mergeCell ref="AP79:AP81"/>
    <mergeCell ref="A82:A84"/>
    <mergeCell ref="A74:A77"/>
    <mergeCell ref="B74:B77"/>
    <mergeCell ref="D79:D81"/>
    <mergeCell ref="A78:Q78"/>
    <mergeCell ref="B82:B84"/>
    <mergeCell ref="C82:C84"/>
    <mergeCell ref="D82:D84"/>
    <mergeCell ref="C79:C81"/>
    <mergeCell ref="A79:A81"/>
    <mergeCell ref="B79:B81"/>
    <mergeCell ref="J49:N49"/>
    <mergeCell ref="V49:Z49"/>
    <mergeCell ref="C74:C77"/>
    <mergeCell ref="C59:C63"/>
    <mergeCell ref="C64:C68"/>
    <mergeCell ref="C69:C73"/>
    <mergeCell ref="A50:G50"/>
    <mergeCell ref="A51:G51"/>
    <mergeCell ref="A89:AQ89"/>
    <mergeCell ref="A90:A92"/>
    <mergeCell ref="B90:B92"/>
    <mergeCell ref="C90:C92"/>
    <mergeCell ref="D90:D92"/>
    <mergeCell ref="AQ90:AQ92"/>
    <mergeCell ref="AP90:AP92"/>
    <mergeCell ref="V51:Z51"/>
    <mergeCell ref="A54:A58"/>
    <mergeCell ref="B54:B58"/>
    <mergeCell ref="C54:C58"/>
    <mergeCell ref="D54:D77"/>
    <mergeCell ref="AQ54:AQ58"/>
    <mergeCell ref="AP54:AP58"/>
    <mergeCell ref="AQ79:AQ81"/>
    <mergeCell ref="AQ82:AQ84"/>
    <mergeCell ref="AQ59:AQ63"/>
    <mergeCell ref="AQ64:AQ68"/>
    <mergeCell ref="AQ69:AQ73"/>
    <mergeCell ref="A93:A95"/>
    <mergeCell ref="B93:B95"/>
    <mergeCell ref="C93:C95"/>
    <mergeCell ref="D93:D95"/>
    <mergeCell ref="AP93:AP95"/>
    <mergeCell ref="AQ93:AQ95"/>
    <mergeCell ref="A96:A98"/>
    <mergeCell ref="B96:B98"/>
    <mergeCell ref="C96:C98"/>
    <mergeCell ref="D96:D98"/>
    <mergeCell ref="AP96:AP98"/>
    <mergeCell ref="AQ96:AQ98"/>
    <mergeCell ref="A99:AQ99"/>
    <mergeCell ref="C100:C102"/>
    <mergeCell ref="B100:B102"/>
    <mergeCell ref="A100:A102"/>
    <mergeCell ref="D100:D102"/>
    <mergeCell ref="AP100:AP102"/>
    <mergeCell ref="AQ100:AQ102"/>
    <mergeCell ref="A103:A105"/>
    <mergeCell ref="B103:B105"/>
    <mergeCell ref="C103:C105"/>
    <mergeCell ref="D103:D105"/>
    <mergeCell ref="AP103:AP105"/>
    <mergeCell ref="AQ103:AQ105"/>
    <mergeCell ref="A106:A108"/>
    <mergeCell ref="B106:B108"/>
    <mergeCell ref="C106:C108"/>
    <mergeCell ref="D106:D108"/>
    <mergeCell ref="AP106:AP108"/>
    <mergeCell ref="AQ106:AQ108"/>
    <mergeCell ref="A109:A111"/>
    <mergeCell ref="B109:B111"/>
    <mergeCell ref="C109:C111"/>
    <mergeCell ref="D109:D111"/>
    <mergeCell ref="AP109:AP111"/>
    <mergeCell ref="AQ109:AQ111"/>
    <mergeCell ref="A112:A114"/>
    <mergeCell ref="B112:B114"/>
    <mergeCell ref="C112:C114"/>
    <mergeCell ref="D112:D114"/>
    <mergeCell ref="AP112:AP114"/>
    <mergeCell ref="AQ112:AQ114"/>
    <mergeCell ref="A121:A123"/>
    <mergeCell ref="B121:B123"/>
    <mergeCell ref="C121:C123"/>
    <mergeCell ref="D121:D123"/>
    <mergeCell ref="AP121:AP123"/>
    <mergeCell ref="AQ121:AQ123"/>
    <mergeCell ref="A115:A117"/>
    <mergeCell ref="B115:B117"/>
    <mergeCell ref="C115:C117"/>
    <mergeCell ref="D115:D117"/>
    <mergeCell ref="AP115:AP117"/>
    <mergeCell ref="AQ115:AQ117"/>
    <mergeCell ref="A118:A120"/>
    <mergeCell ref="B118:B120"/>
    <mergeCell ref="C118:C120"/>
    <mergeCell ref="D118:D120"/>
    <mergeCell ref="AP118:AP120"/>
    <mergeCell ref="AQ118:AQ120"/>
  </mergeCells>
  <conditionalFormatting sqref="F1019:F65568">
    <cfRule type="expression" dxfId="213" priority="780" stopIfTrue="1">
      <formula>OR(F1020="greem",F1020="green ")</formula>
    </cfRule>
    <cfRule type="expression" dxfId="212" priority="781" stopIfTrue="1">
      <formula>OR(F1020="amber",F1020="amber ")</formula>
    </cfRule>
  </conditionalFormatting>
  <conditionalFormatting sqref="D79:D81 F68:F77 L74:L77 C69:C72 E79:E80 C59 C64:C67 C74:C76 Y42:Y44 AB42:AO44 L38:L45 F25:N25 E25:H27 M13:M23 D4 E22:AO23 E39:AO40 T38:T44 H28:H44 E14:AO15 E18:AO19 F26:AO27 L37:P37 L41:P41 C54 G74:G77 G68:H72 F42:AO42 Z42:Z45 U42:V45 AB38:AB41 Y25:Y27 X29:AO29 AA21:AA23 AA17:AA19 AB25:AB27 AA25:AA45 X13:Y19 V33:AB33 X37:AB37 R29:V36 X25:X44 X68:Y72 P69:T72 W74:Y76 Q74:T76 AA68:AB76 W69:W72 AF13:AO19 V68:V76 Y77:Z77 Z68:Z77 Z16:Z27 Z12:AA15 AB13:AB23 Z28:AA28 X73:AB73 N42:N45 F38:J45 M25:M27 O25:W27 E17:W19 F25:H28 O25:O45 E13:W15 J45:K45 I21:I45 E38:AA40 F29:L37 J25:L28 L13:M19 E21:Y23 K29:U29 K25:L44 E42:T44 L33:T33 P37:P41 K30:O41 K20 K8:O8 M45:O45 N16:N27 N12:O15 P13:P23 N28:O28 J24:O24 L16:Q16 L68:M72 E69:N72 I68:I76 K69:K77 E74:N76 G63:Q63 G77:H77 J68:J77 M77:N77 N68:P77 L73:P73 Q13:Q44 Q4:Q11 Q59:Q76 Q77:R77 T41:AB41 S42:S45 S68 U45:AA45 S73:V73 U69:U77 U37 W29:W44 V68:W68 W77 W12 V20 X8:AB8 AD17:AE19 X24:AB24 E9:AO11 AP90:AP98 AE63:AO63 E34:AO36 AC38:AO40 E43:AO44 AC74:AO76 AD90:AO91 AD93:AO94 F94:AM94 AD96:AO97 F97:AM97 E90:AC98 AC13:AC19 AD13:AE15 X16:AC16 X63:AC63 AC21:AC27 AF21:AO27 AD21:AE23 AD25:AE27 E80:AN80 F79:AO84 AP79:AP80 E82:AP84 E75:AO76 AC68:AO72 E4:AO7 F30:AO32 E59:AO62 E64:AO67 E70:AO72">
    <cfRule type="cellIs" dxfId="211" priority="777" stopIfTrue="1" operator="equal">
      <formula>"green"</formula>
    </cfRule>
    <cfRule type="cellIs" dxfId="210" priority="778" stopIfTrue="1" operator="equal">
      <formula>"amber"</formula>
    </cfRule>
    <cfRule type="cellIs" dxfId="209" priority="779" stopIfTrue="1" operator="equal">
      <formula>"red"</formula>
    </cfRule>
  </conditionalFormatting>
  <conditionalFormatting sqref="R1019:R65568">
    <cfRule type="expression" dxfId="208" priority="769" stopIfTrue="1">
      <formula>OR(R1020="greem",R1020="green ")</formula>
    </cfRule>
    <cfRule type="expression" dxfId="207" priority="770" stopIfTrue="1">
      <formula>OR(R1020="amber",R1020="amber ")</formula>
    </cfRule>
  </conditionalFormatting>
  <pageMargins left="0.31496062992125984" right="0.19685039370078741" top="0.39370078740157483" bottom="0.31496062992125984" header="0.19685039370078741" footer="0"/>
  <pageSetup paperSize="9" scale="35" fitToHeight="4" orientation="landscape" r:id="rId1"/>
  <headerFooter alignWithMargins="0">
    <oddHeader xml:space="preserve">&amp;L&amp;"Arial,Bold"&amp;12Golden Jubilee National Hospital&amp;C&amp;"Arial,Bold"&amp;14Corporate Balance Scorecard 2018-19
&amp;16
&amp;R&amp;"Arial,Bold"&amp;12Appendix 1&amp;14
</oddHeader>
    <oddFooter>&amp;CPage &amp;P</oddFooter>
  </headerFooter>
  <rowBreaks count="2" manualBreakCount="2">
    <brk id="52" max="42" man="1"/>
    <brk id="88" max="42" man="1"/>
  </rowBreaks>
  <drawing r:id="rId2"/>
</worksheet>
</file>

<file path=xl/worksheets/sheet3.xml><?xml version="1.0" encoding="utf-8"?>
<worksheet xmlns="http://schemas.openxmlformats.org/spreadsheetml/2006/main" xmlns:r="http://schemas.openxmlformats.org/officeDocument/2006/relationships">
  <dimension ref="A1:BO209"/>
  <sheetViews>
    <sheetView topLeftCell="A79" zoomScaleNormal="100" zoomScaleSheetLayoutView="85" workbookViewId="0">
      <selection activeCell="B198" sqref="B198:B209"/>
    </sheetView>
  </sheetViews>
  <sheetFormatPr defaultRowHeight="14.25"/>
  <cols>
    <col min="1" max="1" width="6.5703125" customWidth="1"/>
    <col min="2" max="2" width="21" style="540" customWidth="1"/>
    <col min="3" max="3" width="139.28515625" customWidth="1"/>
    <col min="4" max="4" width="7" customWidth="1"/>
    <col min="5" max="5" width="7.42578125" customWidth="1"/>
    <col min="6" max="6" width="20" style="580" customWidth="1"/>
  </cols>
  <sheetData>
    <row r="1" spans="1:67" ht="18" customHeight="1">
      <c r="A1" s="938" t="s">
        <v>16</v>
      </c>
      <c r="B1" s="938" t="s">
        <v>189</v>
      </c>
      <c r="C1" s="938" t="s">
        <v>188</v>
      </c>
      <c r="D1" s="953" t="s">
        <v>208</v>
      </c>
      <c r="E1" s="954"/>
      <c r="F1" s="940" t="s">
        <v>187</v>
      </c>
    </row>
    <row r="2" spans="1:67" ht="18" customHeight="1" thickBot="1">
      <c r="A2" s="939"/>
      <c r="B2" s="939"/>
      <c r="C2" s="939"/>
      <c r="D2" s="955"/>
      <c r="E2" s="956"/>
      <c r="F2" s="941"/>
    </row>
    <row r="3" spans="1:67" ht="15" customHeight="1" thickBot="1">
      <c r="A3" s="935" t="s">
        <v>129</v>
      </c>
      <c r="B3" s="936"/>
      <c r="C3" s="936"/>
      <c r="D3" s="936"/>
      <c r="E3" s="936"/>
      <c r="F3" s="937"/>
      <c r="G3" s="537"/>
      <c r="H3" s="537"/>
      <c r="I3" s="537"/>
      <c r="J3" s="537"/>
      <c r="K3" s="537"/>
      <c r="L3" s="537"/>
      <c r="M3" s="537"/>
      <c r="N3" s="537"/>
      <c r="O3" s="537"/>
      <c r="P3" s="537"/>
      <c r="Q3" s="537"/>
      <c r="R3" s="537"/>
      <c r="S3" s="537"/>
      <c r="T3" s="538"/>
      <c r="U3" s="538"/>
      <c r="V3" s="538"/>
      <c r="W3" s="538"/>
      <c r="X3" s="538"/>
      <c r="Y3" s="538"/>
      <c r="Z3" s="538"/>
      <c r="AA3" s="538"/>
      <c r="AB3" s="538"/>
      <c r="AC3" s="538"/>
      <c r="AD3" s="538"/>
      <c r="AE3" s="538"/>
      <c r="AF3" s="538"/>
      <c r="AG3" s="538"/>
      <c r="AH3" s="538"/>
      <c r="AI3" s="538"/>
      <c r="AJ3" s="538"/>
      <c r="AK3" s="538"/>
      <c r="AL3" s="538"/>
      <c r="AM3" s="538"/>
      <c r="AN3" s="538"/>
      <c r="AO3" s="538"/>
      <c r="AP3" s="538"/>
      <c r="AQ3" s="538"/>
      <c r="AR3" s="538"/>
      <c r="AS3" s="547"/>
      <c r="AT3" s="547"/>
      <c r="AU3" s="547"/>
      <c r="AV3" s="547"/>
      <c r="AW3" s="547"/>
      <c r="AX3" s="547"/>
      <c r="AY3" s="547"/>
      <c r="AZ3" s="547"/>
      <c r="BA3" s="547"/>
      <c r="BB3" s="547"/>
      <c r="BC3" s="547"/>
      <c r="BD3" s="547"/>
      <c r="BE3" s="547"/>
      <c r="BF3" s="547"/>
      <c r="BG3" s="547"/>
      <c r="BH3" s="547"/>
      <c r="BI3" s="547"/>
      <c r="BJ3" s="547"/>
      <c r="BK3" s="547"/>
      <c r="BL3" s="547"/>
      <c r="BM3" s="547"/>
      <c r="BN3" s="547"/>
      <c r="BO3" s="547"/>
    </row>
    <row r="4" spans="1:67" ht="14.25" customHeight="1">
      <c r="A4" s="942">
        <v>5.0999999999999996</v>
      </c>
      <c r="B4" s="945" t="s">
        <v>209</v>
      </c>
      <c r="C4" s="948"/>
      <c r="D4" s="584">
        <v>42887</v>
      </c>
      <c r="E4" s="607">
        <f>'GJNH Bed Occupancy &amp; Wait List'!T4</f>
        <v>0.78500000000000003</v>
      </c>
      <c r="F4" s="950" t="str">
        <f>'GJNH Bed Occupancy &amp; Wait List'!AP4:AP8</f>
        <v xml:space="preserve">Bed occupancy in the elective acute wards increased on April's reported figure, however still remained below target. </v>
      </c>
    </row>
    <row r="5" spans="1:67" ht="14.25" customHeight="1">
      <c r="A5" s="943"/>
      <c r="B5" s="946"/>
      <c r="C5" s="795"/>
      <c r="D5" s="566">
        <v>42917</v>
      </c>
      <c r="E5" s="567">
        <f>'GJNH Bed Occupancy &amp; Wait List'!U4</f>
        <v>0.70399999999999996</v>
      </c>
      <c r="F5" s="951"/>
    </row>
    <row r="6" spans="1:67" ht="14.25" customHeight="1">
      <c r="A6" s="943"/>
      <c r="B6" s="946"/>
      <c r="C6" s="795"/>
      <c r="D6" s="568">
        <v>42948</v>
      </c>
      <c r="E6" s="569">
        <f>'GJNH Bed Occupancy &amp; Wait List'!V4</f>
        <v>0.83599999999999997</v>
      </c>
      <c r="F6" s="951"/>
    </row>
    <row r="7" spans="1:67" ht="14.25" customHeight="1">
      <c r="A7" s="943"/>
      <c r="B7" s="946"/>
      <c r="C7" s="795"/>
      <c r="D7" s="566">
        <v>42979</v>
      </c>
      <c r="E7" s="567">
        <f>'GJNH Bed Occupancy &amp; Wait List'!W4</f>
        <v>0.746</v>
      </c>
      <c r="F7" s="951"/>
    </row>
    <row r="8" spans="1:67" ht="14.25" customHeight="1">
      <c r="A8" s="943"/>
      <c r="B8" s="946"/>
      <c r="C8" s="795"/>
      <c r="D8" s="568">
        <v>43009</v>
      </c>
      <c r="E8" s="569">
        <f>'GJNH Bed Occupancy &amp; Wait List'!X4</f>
        <v>0.82899999999999996</v>
      </c>
      <c r="F8" s="951"/>
    </row>
    <row r="9" spans="1:67" ht="14.25" customHeight="1">
      <c r="A9" s="943"/>
      <c r="B9" s="946"/>
      <c r="C9" s="795"/>
      <c r="D9" s="568">
        <v>43040</v>
      </c>
      <c r="E9" s="569">
        <f>'GJNH Bed Occupancy &amp; Wait List'!Y4</f>
        <v>0.79200000000000004</v>
      </c>
      <c r="F9" s="951"/>
    </row>
    <row r="10" spans="1:67" ht="14.25" customHeight="1">
      <c r="A10" s="943"/>
      <c r="B10" s="946"/>
      <c r="C10" s="795"/>
      <c r="D10" s="566">
        <v>43070</v>
      </c>
      <c r="E10" s="567">
        <f>'GJNH Bed Occupancy &amp; Wait List'!Z4</f>
        <v>0.72599999999999998</v>
      </c>
      <c r="F10" s="951"/>
      <c r="I10" s="547"/>
    </row>
    <row r="11" spans="1:67" ht="14.25" customHeight="1">
      <c r="A11" s="943"/>
      <c r="B11" s="946"/>
      <c r="C11" s="795"/>
      <c r="D11" s="566">
        <v>43101</v>
      </c>
      <c r="E11" s="567">
        <f>'GJNH Bed Occupancy &amp; Wait List'!AA4</f>
        <v>0.755</v>
      </c>
      <c r="F11" s="951"/>
    </row>
    <row r="12" spans="1:67" ht="14.25" customHeight="1">
      <c r="A12" s="943"/>
      <c r="B12" s="946"/>
      <c r="C12" s="795"/>
      <c r="D12" s="566">
        <v>43132</v>
      </c>
      <c r="E12" s="567">
        <f>'GJNH Bed Occupancy &amp; Wait List'!AB4</f>
        <v>0.76700000000000002</v>
      </c>
      <c r="F12" s="951"/>
    </row>
    <row r="13" spans="1:67" ht="14.25" customHeight="1">
      <c r="A13" s="943"/>
      <c r="B13" s="946"/>
      <c r="C13" s="795"/>
      <c r="D13" s="568">
        <v>43160</v>
      </c>
      <c r="E13" s="569">
        <f>'GJNH Bed Occupancy &amp; Wait List'!AC4</f>
        <v>0.78500000000000003</v>
      </c>
      <c r="F13" s="951"/>
    </row>
    <row r="14" spans="1:67" ht="14.25" customHeight="1">
      <c r="A14" s="943"/>
      <c r="B14" s="946"/>
      <c r="C14" s="795"/>
      <c r="D14" s="566">
        <v>43191</v>
      </c>
      <c r="E14" s="567">
        <f>'GJNH Bed Occupancy &amp; Wait List'!AD4</f>
        <v>0.754</v>
      </c>
      <c r="F14" s="951"/>
    </row>
    <row r="15" spans="1:67" ht="14.25" customHeight="1" thickBot="1">
      <c r="A15" s="944"/>
      <c r="B15" s="947"/>
      <c r="C15" s="949"/>
      <c r="D15" s="610">
        <v>43221</v>
      </c>
      <c r="E15" s="611">
        <f>'GJNH Bed Occupancy &amp; Wait List'!AE4</f>
        <v>0.77600000000000002</v>
      </c>
      <c r="F15" s="952"/>
    </row>
    <row r="16" spans="1:67" ht="14.25" customHeight="1">
      <c r="A16" s="933" t="s">
        <v>97</v>
      </c>
      <c r="B16" s="957" t="s">
        <v>210</v>
      </c>
      <c r="C16" s="948"/>
      <c r="D16" s="604">
        <v>42887</v>
      </c>
      <c r="E16" s="605">
        <f>'GJNH Bed Occupancy &amp; Wait List'!T9</f>
        <v>0.95799999999999996</v>
      </c>
      <c r="F16" s="950" t="str">
        <f>'GJNH Bed Occupancy &amp; Wait List'!AP9</f>
        <v>NSD bed occupancy was reported as over the recommended occupancy levels for the seventh month out of the past 12.</v>
      </c>
    </row>
    <row r="17" spans="1:6" ht="14.25" customHeight="1">
      <c r="A17" s="934"/>
      <c r="B17" s="958"/>
      <c r="C17" s="795"/>
      <c r="D17" s="563">
        <v>42917</v>
      </c>
      <c r="E17" s="570">
        <f>'GJNH Bed Occupancy &amp; Wait List'!U9</f>
        <v>0.95399999999999996</v>
      </c>
      <c r="F17" s="951"/>
    </row>
    <row r="18" spans="1:6" ht="14.25" customHeight="1">
      <c r="A18" s="934"/>
      <c r="B18" s="958"/>
      <c r="C18" s="795"/>
      <c r="D18" s="563">
        <v>42948</v>
      </c>
      <c r="E18" s="570">
        <f>'GJNH Bed Occupancy &amp; Wait List'!V9</f>
        <v>0.93500000000000005</v>
      </c>
      <c r="F18" s="951"/>
    </row>
    <row r="19" spans="1:6" ht="14.25" customHeight="1">
      <c r="A19" s="934"/>
      <c r="B19" s="958"/>
      <c r="C19" s="795"/>
      <c r="D19" s="561">
        <v>42979</v>
      </c>
      <c r="E19" s="571">
        <f>'GJNH Bed Occupancy &amp; Wait List'!W9</f>
        <v>0.86799999999999999</v>
      </c>
      <c r="F19" s="951"/>
    </row>
    <row r="20" spans="1:6" ht="14.25" customHeight="1">
      <c r="A20" s="934"/>
      <c r="B20" s="958"/>
      <c r="C20" s="795"/>
      <c r="D20" s="563">
        <v>43009</v>
      </c>
      <c r="E20" s="570">
        <f>'GJNH Bed Occupancy &amp; Wait List'!X9</f>
        <v>0.94299999999999995</v>
      </c>
      <c r="F20" s="951"/>
    </row>
    <row r="21" spans="1:6" ht="14.25" customHeight="1">
      <c r="A21" s="934"/>
      <c r="B21" s="958"/>
      <c r="C21" s="795"/>
      <c r="D21" s="563">
        <v>43040</v>
      </c>
      <c r="E21" s="570">
        <f>'GJNH Bed Occupancy &amp; Wait List'!Y9</f>
        <v>0.91800000000000004</v>
      </c>
      <c r="F21" s="951"/>
    </row>
    <row r="22" spans="1:6" ht="14.25" customHeight="1">
      <c r="A22" s="934"/>
      <c r="B22" s="958"/>
      <c r="C22" s="795"/>
      <c r="D22" s="561">
        <v>43070</v>
      </c>
      <c r="E22" s="571">
        <f>'GJNH Bed Occupancy &amp; Wait List'!Z9</f>
        <v>0.875</v>
      </c>
      <c r="F22" s="951"/>
    </row>
    <row r="23" spans="1:6" ht="14.25" customHeight="1">
      <c r="A23" s="934"/>
      <c r="B23" s="958"/>
      <c r="C23" s="795"/>
      <c r="D23" s="561">
        <v>43101</v>
      </c>
      <c r="E23" s="571">
        <f>'GJNH Bed Occupancy &amp; Wait List'!AA9</f>
        <v>0.89500000000000002</v>
      </c>
      <c r="F23" s="951"/>
    </row>
    <row r="24" spans="1:6" ht="14.25" customHeight="1">
      <c r="A24" s="934"/>
      <c r="B24" s="958"/>
      <c r="C24" s="795"/>
      <c r="D24" s="560">
        <v>43132</v>
      </c>
      <c r="E24" s="565">
        <f>'GJNH Bed Occupancy &amp; Wait List'!AB9</f>
        <v>0.85299999999999998</v>
      </c>
      <c r="F24" s="951"/>
    </row>
    <row r="25" spans="1:6" ht="14.25" customHeight="1">
      <c r="A25" s="934"/>
      <c r="B25" s="958"/>
      <c r="C25" s="795"/>
      <c r="D25" s="563">
        <v>43160</v>
      </c>
      <c r="E25" s="570">
        <f>'GJNH Bed Occupancy &amp; Wait List'!AC9</f>
        <v>0.91900000000000004</v>
      </c>
      <c r="F25" s="951"/>
    </row>
    <row r="26" spans="1:6" ht="14.25" customHeight="1">
      <c r="A26" s="934"/>
      <c r="B26" s="958"/>
      <c r="C26" s="795"/>
      <c r="D26" s="561">
        <v>43191</v>
      </c>
      <c r="E26" s="571">
        <f>'GJNH Bed Occupancy &amp; Wait List'!AD9</f>
        <v>0.88800000000000001</v>
      </c>
      <c r="F26" s="951"/>
    </row>
    <row r="27" spans="1:6" ht="14.25" customHeight="1" thickBot="1">
      <c r="A27" s="934"/>
      <c r="B27" s="958"/>
      <c r="C27" s="795"/>
      <c r="D27" s="596">
        <v>43221</v>
      </c>
      <c r="E27" s="597">
        <f>'GJNH Bed Occupancy &amp; Wait List'!AE9</f>
        <v>0.90300000000000002</v>
      </c>
      <c r="F27" s="951"/>
    </row>
    <row r="28" spans="1:6" ht="14.25" customHeight="1">
      <c r="A28" s="933" t="s">
        <v>98</v>
      </c>
      <c r="B28" s="957" t="s">
        <v>211</v>
      </c>
      <c r="C28" s="948"/>
      <c r="D28" s="594">
        <v>42887</v>
      </c>
      <c r="E28" s="598">
        <f>'GJNH Bed Occupancy &amp; Wait List'!T13</f>
        <v>0.72099999999999997</v>
      </c>
      <c r="F28" s="961" t="str">
        <f>'GJNH Bed Occupancy &amp; Wait List'!AP13</f>
        <v>2 East bed occupancy was below target for the seventh successive month with only one month in the past rolling year reporting occupancy above the "blue" range.</v>
      </c>
    </row>
    <row r="29" spans="1:6" ht="14.25" customHeight="1">
      <c r="A29" s="934"/>
      <c r="B29" s="958"/>
      <c r="C29" s="795"/>
      <c r="D29" s="562">
        <v>42917</v>
      </c>
      <c r="E29" s="572">
        <f>'GJNH Bed Occupancy &amp; Wait List'!U13</f>
        <v>0.56699999999999995</v>
      </c>
      <c r="F29" s="962"/>
    </row>
    <row r="30" spans="1:6" ht="14.25" customHeight="1">
      <c r="A30" s="934"/>
      <c r="B30" s="958"/>
      <c r="C30" s="795"/>
      <c r="D30" s="562">
        <v>42948</v>
      </c>
      <c r="E30" s="572">
        <f>'GJNH Bed Occupancy &amp; Wait List'!V13</f>
        <v>0.76900000000000002</v>
      </c>
      <c r="F30" s="962"/>
    </row>
    <row r="31" spans="1:6" ht="14.25" customHeight="1">
      <c r="A31" s="934"/>
      <c r="B31" s="958"/>
      <c r="C31" s="795"/>
      <c r="D31" s="562">
        <v>42979</v>
      </c>
      <c r="E31" s="572">
        <f>'GJNH Bed Occupancy &amp; Wait List'!W13</f>
        <v>0.73899999999999999</v>
      </c>
      <c r="F31" s="962"/>
    </row>
    <row r="32" spans="1:6" ht="14.25" customHeight="1">
      <c r="A32" s="934"/>
      <c r="B32" s="958"/>
      <c r="C32" s="795"/>
      <c r="D32" s="560">
        <v>43009</v>
      </c>
      <c r="E32" s="565">
        <f>'GJNH Bed Occupancy &amp; Wait List'!X13</f>
        <v>0.82399999999999995</v>
      </c>
      <c r="F32" s="962"/>
    </row>
    <row r="33" spans="1:6" ht="14.25" customHeight="1">
      <c r="A33" s="934"/>
      <c r="B33" s="958"/>
      <c r="C33" s="795"/>
      <c r="D33" s="562">
        <v>43040</v>
      </c>
      <c r="E33" s="572">
        <f>'GJNH Bed Occupancy &amp; Wait List'!Y13</f>
        <v>0.73899999999999999</v>
      </c>
      <c r="F33" s="962"/>
    </row>
    <row r="34" spans="1:6" ht="14.25" customHeight="1">
      <c r="A34" s="934"/>
      <c r="B34" s="958"/>
      <c r="C34" s="795"/>
      <c r="D34" s="562">
        <v>43070</v>
      </c>
      <c r="E34" s="572">
        <f>'GJNH Bed Occupancy &amp; Wait List'!Z13</f>
        <v>0.55100000000000005</v>
      </c>
      <c r="F34" s="962"/>
    </row>
    <row r="35" spans="1:6" ht="14.25" customHeight="1">
      <c r="A35" s="934"/>
      <c r="B35" s="958"/>
      <c r="C35" s="795"/>
      <c r="D35" s="562">
        <v>43101</v>
      </c>
      <c r="E35" s="572">
        <f>'GJNH Bed Occupancy &amp; Wait List'!AA13</f>
        <v>0.64500000000000002</v>
      </c>
      <c r="F35" s="962"/>
    </row>
    <row r="36" spans="1:6" ht="14.25" customHeight="1">
      <c r="A36" s="934"/>
      <c r="B36" s="958"/>
      <c r="C36" s="795"/>
      <c r="D36" s="562">
        <v>43132</v>
      </c>
      <c r="E36" s="572">
        <f>'GJNH Bed Occupancy &amp; Wait List'!AB13</f>
        <v>0.72799999999999998</v>
      </c>
      <c r="F36" s="962"/>
    </row>
    <row r="37" spans="1:6" ht="14.25" customHeight="1">
      <c r="A37" s="934"/>
      <c r="B37" s="958"/>
      <c r="C37" s="795"/>
      <c r="D37" s="562">
        <v>43160</v>
      </c>
      <c r="E37" s="572">
        <f>'GJNH Bed Occupancy &amp; Wait List'!AC13</f>
        <v>0.72199999999999998</v>
      </c>
      <c r="F37" s="962"/>
    </row>
    <row r="38" spans="1:6" ht="14.25" customHeight="1">
      <c r="A38" s="934"/>
      <c r="B38" s="958"/>
      <c r="C38" s="795"/>
      <c r="D38" s="562">
        <v>43191</v>
      </c>
      <c r="E38" s="572">
        <f>'GJNH Bed Occupancy &amp; Wait List'!AD13</f>
        <v>0.66200000000000003</v>
      </c>
      <c r="F38" s="962"/>
    </row>
    <row r="39" spans="1:6" ht="14.25" customHeight="1" thickBot="1">
      <c r="A39" s="959"/>
      <c r="B39" s="960"/>
      <c r="C39" s="949"/>
      <c r="D39" s="608">
        <v>43221</v>
      </c>
      <c r="E39" s="609">
        <f>'GJNH Bed Occupancy &amp; Wait List'!AE13</f>
        <v>0.69899999999999995</v>
      </c>
      <c r="F39" s="963"/>
    </row>
    <row r="40" spans="1:6" ht="14.25" customHeight="1">
      <c r="A40" s="933" t="s">
        <v>99</v>
      </c>
      <c r="B40" s="957" t="s">
        <v>212</v>
      </c>
      <c r="C40" s="948"/>
      <c r="D40" s="584">
        <v>42887</v>
      </c>
      <c r="E40" s="607">
        <f>'GJNH Bed Occupancy &amp; Wait List'!T17</f>
        <v>0.80500000000000005</v>
      </c>
      <c r="F40" s="961" t="str">
        <f>'GJNH Bed Occupancy &amp; Wait List'!AP17</f>
        <v>May's bed occupancy levels for ward 2 West showed an 11% increase compared to April's figures.</v>
      </c>
    </row>
    <row r="41" spans="1:6" ht="14.25" customHeight="1">
      <c r="A41" s="934"/>
      <c r="B41" s="958"/>
      <c r="C41" s="795"/>
      <c r="D41" s="562">
        <v>42917</v>
      </c>
      <c r="E41" s="572">
        <f>'GJNH Bed Occupancy &amp; Wait List'!U17</f>
        <v>0.746</v>
      </c>
      <c r="F41" s="962"/>
    </row>
    <row r="42" spans="1:6" ht="14.25" customHeight="1">
      <c r="A42" s="934"/>
      <c r="B42" s="958"/>
      <c r="C42" s="795"/>
      <c r="D42" s="561">
        <v>42948</v>
      </c>
      <c r="E42" s="571">
        <f>'GJNH Bed Occupancy &amp; Wait List'!V17</f>
        <v>0.9</v>
      </c>
      <c r="F42" s="962"/>
    </row>
    <row r="43" spans="1:6" ht="14.25" customHeight="1">
      <c r="A43" s="934"/>
      <c r="B43" s="958"/>
      <c r="C43" s="795"/>
      <c r="D43" s="560">
        <v>42979</v>
      </c>
      <c r="E43" s="565">
        <f>'GJNH Bed Occupancy &amp; Wait List'!W17</f>
        <v>0.8</v>
      </c>
      <c r="F43" s="962"/>
    </row>
    <row r="44" spans="1:6" ht="14.25" customHeight="1">
      <c r="A44" s="934"/>
      <c r="B44" s="958"/>
      <c r="C44" s="795"/>
      <c r="D44" s="561">
        <v>43009</v>
      </c>
      <c r="E44" s="571">
        <f>'GJNH Bed Occupancy &amp; Wait List'!X17</f>
        <v>0.88600000000000001</v>
      </c>
      <c r="F44" s="962"/>
    </row>
    <row r="45" spans="1:6" ht="14.25" customHeight="1">
      <c r="A45" s="934"/>
      <c r="B45" s="958"/>
      <c r="C45" s="795"/>
      <c r="D45" s="560">
        <v>43040</v>
      </c>
      <c r="E45" s="565">
        <f>'GJNH Bed Occupancy &amp; Wait List'!Y17</f>
        <v>0.79</v>
      </c>
      <c r="F45" s="962"/>
    </row>
    <row r="46" spans="1:6" ht="14.25" customHeight="1">
      <c r="A46" s="934"/>
      <c r="B46" s="958"/>
      <c r="C46" s="795"/>
      <c r="D46" s="560">
        <v>43070</v>
      </c>
      <c r="E46" s="565">
        <f>'GJNH Bed Occupancy &amp; Wait List'!Z17</f>
        <v>0.80300000000000005</v>
      </c>
      <c r="F46" s="962"/>
    </row>
    <row r="47" spans="1:6" ht="14.25" customHeight="1">
      <c r="A47" s="934"/>
      <c r="B47" s="958"/>
      <c r="C47" s="795"/>
      <c r="D47" s="560">
        <v>43101</v>
      </c>
      <c r="E47" s="565">
        <f>'GJNH Bed Occupancy &amp; Wait List'!AA17</f>
        <v>0.8</v>
      </c>
      <c r="F47" s="962"/>
    </row>
    <row r="48" spans="1:6" ht="14.25" customHeight="1">
      <c r="A48" s="934"/>
      <c r="B48" s="958"/>
      <c r="C48" s="795"/>
      <c r="D48" s="562">
        <v>43132</v>
      </c>
      <c r="E48" s="572">
        <f>'GJNH Bed Occupancy &amp; Wait List'!AB17</f>
        <v>0.67900000000000005</v>
      </c>
      <c r="F48" s="962"/>
    </row>
    <row r="49" spans="1:6" ht="14.25" customHeight="1">
      <c r="A49" s="934"/>
      <c r="B49" s="958"/>
      <c r="C49" s="795"/>
      <c r="D49" s="562">
        <v>43160</v>
      </c>
      <c r="E49" s="572">
        <f>'GJNH Bed Occupancy &amp; Wait List'!AC17</f>
        <v>0.69799999999999995</v>
      </c>
      <c r="F49" s="962"/>
    </row>
    <row r="50" spans="1:6" ht="14.25" customHeight="1">
      <c r="A50" s="934"/>
      <c r="B50" s="958"/>
      <c r="C50" s="795"/>
      <c r="D50" s="562">
        <v>43191</v>
      </c>
      <c r="E50" s="572">
        <f>'GJNH Bed Occupancy &amp; Wait List'!AD17</f>
        <v>0.69599999999999995</v>
      </c>
      <c r="F50" s="962"/>
    </row>
    <row r="51" spans="1:6" ht="14.25" customHeight="1" thickBot="1">
      <c r="A51" s="959"/>
      <c r="B51" s="960"/>
      <c r="C51" s="949"/>
      <c r="D51" s="599">
        <v>43221</v>
      </c>
      <c r="E51" s="600">
        <f>'GJNH Bed Occupancy &amp; Wait List'!AE17</f>
        <v>0.80600000000000005</v>
      </c>
      <c r="F51" s="963"/>
    </row>
    <row r="52" spans="1:6" ht="14.25" customHeight="1">
      <c r="A52" s="933" t="s">
        <v>100</v>
      </c>
      <c r="B52" s="957" t="s">
        <v>213</v>
      </c>
      <c r="C52" s="948"/>
      <c r="D52" s="594">
        <v>42887</v>
      </c>
      <c r="E52" s="598">
        <f>'GJNH Bed Occupancy &amp; Wait List'!T21</f>
        <v>0.752</v>
      </c>
      <c r="F52" s="961" t="str">
        <f>'GJNH Bed Occupancy &amp; Wait List'!AP21</f>
        <v>Bed occupancy in ward 3 East fell by approximately 4% in May compared to April, this resulted in the ward reporting below optimal ocupancy.</v>
      </c>
    </row>
    <row r="53" spans="1:6" ht="14.25" customHeight="1">
      <c r="A53" s="934"/>
      <c r="B53" s="958"/>
      <c r="C53" s="795"/>
      <c r="D53" s="562">
        <v>42917</v>
      </c>
      <c r="E53" s="572">
        <f>'GJNH Bed Occupancy &amp; Wait List'!U21</f>
        <v>0.73199999999999998</v>
      </c>
      <c r="F53" s="962"/>
    </row>
    <row r="54" spans="1:6" ht="14.25" customHeight="1">
      <c r="A54" s="934"/>
      <c r="B54" s="958"/>
      <c r="C54" s="795"/>
      <c r="D54" s="560">
        <v>42948</v>
      </c>
      <c r="E54" s="565">
        <f>'GJNH Bed Occupancy &amp; Wait List'!V21</f>
        <v>0.81299999999999994</v>
      </c>
      <c r="F54" s="962"/>
    </row>
    <row r="55" spans="1:6" ht="14.25" customHeight="1">
      <c r="A55" s="934"/>
      <c r="B55" s="958"/>
      <c r="C55" s="795"/>
      <c r="D55" s="562">
        <v>42979</v>
      </c>
      <c r="E55" s="572">
        <f>'GJNH Bed Occupancy &amp; Wait List'!W21</f>
        <v>0.72</v>
      </c>
      <c r="F55" s="962"/>
    </row>
    <row r="56" spans="1:6" ht="14.25" customHeight="1">
      <c r="A56" s="934"/>
      <c r="B56" s="958"/>
      <c r="C56" s="795"/>
      <c r="D56" s="560">
        <v>43009</v>
      </c>
      <c r="E56" s="565">
        <f>'GJNH Bed Occupancy &amp; Wait List'!X21</f>
        <v>0.78</v>
      </c>
      <c r="F56" s="962"/>
    </row>
    <row r="57" spans="1:6" ht="14.25" customHeight="1">
      <c r="A57" s="934"/>
      <c r="B57" s="958"/>
      <c r="C57" s="795"/>
      <c r="D57" s="560">
        <v>43040</v>
      </c>
      <c r="E57" s="565">
        <f>'GJNH Bed Occupancy &amp; Wait List'!Y21</f>
        <v>0.83099999999999996</v>
      </c>
      <c r="F57" s="962"/>
    </row>
    <row r="58" spans="1:6" ht="14.25" customHeight="1">
      <c r="A58" s="934"/>
      <c r="B58" s="958"/>
      <c r="C58" s="795"/>
      <c r="D58" s="560">
        <v>43070</v>
      </c>
      <c r="E58" s="565">
        <f>'GJNH Bed Occupancy &amp; Wait List'!Z21</f>
        <v>0.78400000000000003</v>
      </c>
      <c r="F58" s="962"/>
    </row>
    <row r="59" spans="1:6" ht="14.25" customHeight="1">
      <c r="A59" s="934"/>
      <c r="B59" s="958"/>
      <c r="C59" s="795"/>
      <c r="D59" s="560">
        <v>43101</v>
      </c>
      <c r="E59" s="565">
        <f>'GJNH Bed Occupancy &amp; Wait List'!AA21</f>
        <v>0.79100000000000004</v>
      </c>
      <c r="F59" s="962"/>
    </row>
    <row r="60" spans="1:6" ht="14.25" customHeight="1">
      <c r="A60" s="934"/>
      <c r="B60" s="958"/>
      <c r="C60" s="795"/>
      <c r="D60" s="560">
        <v>43132</v>
      </c>
      <c r="E60" s="565">
        <f>'GJNH Bed Occupancy &amp; Wait List'!AB21</f>
        <v>0.83799999999999997</v>
      </c>
      <c r="F60" s="962"/>
    </row>
    <row r="61" spans="1:6" ht="14.25" customHeight="1">
      <c r="A61" s="934"/>
      <c r="B61" s="958"/>
      <c r="C61" s="795"/>
      <c r="D61" s="561">
        <v>43160</v>
      </c>
      <c r="E61" s="571">
        <f>'GJNH Bed Occupancy &amp; Wait List'!AC21</f>
        <v>0.86799999999999999</v>
      </c>
      <c r="F61" s="962"/>
    </row>
    <row r="62" spans="1:6" ht="14.25" customHeight="1">
      <c r="A62" s="934"/>
      <c r="B62" s="958"/>
      <c r="C62" s="795"/>
      <c r="D62" s="561">
        <v>43191</v>
      </c>
      <c r="E62" s="571">
        <f>'GJNH Bed Occupancy &amp; Wait List'!AD21</f>
        <v>0.86799999999999999</v>
      </c>
      <c r="F62" s="962"/>
    </row>
    <row r="63" spans="1:6" ht="14.25" customHeight="1" thickBot="1">
      <c r="A63" s="959"/>
      <c r="B63" s="960"/>
      <c r="C63" s="949"/>
      <c r="D63" s="599">
        <v>43221</v>
      </c>
      <c r="E63" s="600">
        <f>'GJNH Bed Occupancy &amp; Wait List'!AE21</f>
        <v>0.82899999999999996</v>
      </c>
      <c r="F63" s="963"/>
    </row>
    <row r="64" spans="1:6" ht="14.25" customHeight="1">
      <c r="A64" s="933" t="s">
        <v>101</v>
      </c>
      <c r="B64" s="957" t="s">
        <v>214</v>
      </c>
      <c r="C64" s="948"/>
      <c r="D64" s="584">
        <v>42887</v>
      </c>
      <c r="E64" s="607">
        <f>'GJNH Bed Occupancy &amp; Wait List'!T25</f>
        <v>0.82599999999999996</v>
      </c>
      <c r="F64" s="961" t="str">
        <f>'GJNH Bed Occupancy &amp; Wait List'!AP25</f>
        <v xml:space="preserve">Ward 3 West's occupancy figures for May are 8.3% lower than those reported in April. </v>
      </c>
    </row>
    <row r="65" spans="1:6" ht="14.25" customHeight="1">
      <c r="A65" s="934"/>
      <c r="B65" s="958"/>
      <c r="C65" s="795"/>
      <c r="D65" s="562">
        <v>42917</v>
      </c>
      <c r="E65" s="572">
        <f>'GJNH Bed Occupancy &amp; Wait List'!U25</f>
        <v>0.70199999999999996</v>
      </c>
      <c r="F65" s="962"/>
    </row>
    <row r="66" spans="1:6" ht="14.25" customHeight="1">
      <c r="A66" s="934"/>
      <c r="B66" s="958"/>
      <c r="C66" s="795"/>
      <c r="D66" s="560">
        <v>42948</v>
      </c>
      <c r="E66" s="565">
        <f>'GJNH Bed Occupancy &amp; Wait List'!V25</f>
        <v>0.83599999999999997</v>
      </c>
      <c r="F66" s="962"/>
    </row>
    <row r="67" spans="1:6" ht="14.25" customHeight="1">
      <c r="A67" s="934"/>
      <c r="B67" s="958"/>
      <c r="C67" s="795"/>
      <c r="D67" s="562">
        <v>42979</v>
      </c>
      <c r="E67" s="572">
        <f>'GJNH Bed Occupancy &amp; Wait List'!W25</f>
        <v>0.69299999999999995</v>
      </c>
      <c r="F67" s="962"/>
    </row>
    <row r="68" spans="1:6" ht="14.25" customHeight="1">
      <c r="A68" s="934"/>
      <c r="B68" s="958"/>
      <c r="C68" s="795"/>
      <c r="D68" s="560">
        <v>43009</v>
      </c>
      <c r="E68" s="565">
        <f>'GJNH Bed Occupancy &amp; Wait List'!X25</f>
        <v>0.79400000000000004</v>
      </c>
      <c r="F68" s="962"/>
    </row>
    <row r="69" spans="1:6" ht="14.25" customHeight="1">
      <c r="A69" s="934"/>
      <c r="B69" s="958"/>
      <c r="C69" s="795"/>
      <c r="D69" s="562">
        <v>43040</v>
      </c>
      <c r="E69" s="572">
        <f>'GJNH Bed Occupancy &amp; Wait List'!Y25</f>
        <v>0.76100000000000001</v>
      </c>
      <c r="F69" s="962"/>
    </row>
    <row r="70" spans="1:6" ht="14.25" customHeight="1">
      <c r="A70" s="934"/>
      <c r="B70" s="958"/>
      <c r="C70" s="795"/>
      <c r="D70" s="562">
        <v>43070</v>
      </c>
      <c r="E70" s="572">
        <f>'GJNH Bed Occupancy &amp; Wait List'!Z25</f>
        <v>0.68200000000000005</v>
      </c>
      <c r="F70" s="962"/>
    </row>
    <row r="71" spans="1:6" ht="14.25" customHeight="1">
      <c r="A71" s="934"/>
      <c r="B71" s="958"/>
      <c r="C71" s="795"/>
      <c r="D71" s="562">
        <v>43101</v>
      </c>
      <c r="E71" s="572">
        <f>'GJNH Bed Occupancy &amp; Wait List'!AA25</f>
        <v>0.73</v>
      </c>
      <c r="F71" s="962"/>
    </row>
    <row r="72" spans="1:6" ht="14.25" customHeight="1">
      <c r="A72" s="934"/>
      <c r="B72" s="958"/>
      <c r="C72" s="795"/>
      <c r="D72" s="560">
        <v>43132</v>
      </c>
      <c r="E72" s="565">
        <f>'GJNH Bed Occupancy &amp; Wait List'!AB25</f>
        <v>0.80300000000000005</v>
      </c>
      <c r="F72" s="962"/>
    </row>
    <row r="73" spans="1:6" ht="14.25" customHeight="1">
      <c r="A73" s="934"/>
      <c r="B73" s="958"/>
      <c r="C73" s="795"/>
      <c r="D73" s="560">
        <v>43160</v>
      </c>
      <c r="E73" s="565">
        <f>'GJNH Bed Occupancy &amp; Wait List'!AC25</f>
        <v>0.81</v>
      </c>
      <c r="F73" s="962"/>
    </row>
    <row r="74" spans="1:6" ht="14.25" customHeight="1">
      <c r="A74" s="934"/>
      <c r="B74" s="958"/>
      <c r="C74" s="795"/>
      <c r="D74" s="560">
        <v>43191</v>
      </c>
      <c r="E74" s="565">
        <f>'GJNH Bed Occupancy &amp; Wait List'!AD25</f>
        <v>0.78800000000000003</v>
      </c>
      <c r="F74" s="962"/>
    </row>
    <row r="75" spans="1:6" ht="14.25" customHeight="1" thickBot="1">
      <c r="A75" s="959"/>
      <c r="B75" s="960"/>
      <c r="C75" s="949"/>
      <c r="D75" s="608">
        <v>43221</v>
      </c>
      <c r="E75" s="609">
        <f>'GJNH Bed Occupancy &amp; Wait List'!AE25</f>
        <v>0.70499999999999996</v>
      </c>
      <c r="F75" s="963"/>
    </row>
    <row r="76" spans="1:6" ht="14.25" customHeight="1">
      <c r="A76" s="942">
        <v>5.2</v>
      </c>
      <c r="B76" s="945" t="s">
        <v>215</v>
      </c>
      <c r="C76" s="948"/>
      <c r="D76" s="592">
        <v>42887</v>
      </c>
      <c r="E76" s="601">
        <f>'GJNH Bed Occupancy &amp; Wait List'!T29</f>
        <v>0.82399999999999995</v>
      </c>
      <c r="F76" s="961" t="str">
        <f>'GJNH Bed Occupancy &amp; Wait List'!AP29</f>
        <v>The interventional cardiology wards reported an overall occupancy within the optimal thresholds for the third successive month.</v>
      </c>
    </row>
    <row r="77" spans="1:6" ht="14.25" customHeight="1">
      <c r="A77" s="943"/>
      <c r="B77" s="946"/>
      <c r="C77" s="795"/>
      <c r="D77" s="561">
        <v>42917</v>
      </c>
      <c r="E77" s="571">
        <f>'GJNH Bed Occupancy &amp; Wait List'!U29</f>
        <v>0.84699999999999998</v>
      </c>
      <c r="F77" s="962"/>
    </row>
    <row r="78" spans="1:6" ht="14.25" customHeight="1">
      <c r="A78" s="943"/>
      <c r="B78" s="946"/>
      <c r="C78" s="795"/>
      <c r="D78" s="561">
        <v>42948</v>
      </c>
      <c r="E78" s="571">
        <f>'GJNH Bed Occupancy &amp; Wait List'!V29</f>
        <v>0.82599999999999996</v>
      </c>
      <c r="F78" s="962"/>
    </row>
    <row r="79" spans="1:6" ht="14.25" customHeight="1">
      <c r="A79" s="943"/>
      <c r="B79" s="946"/>
      <c r="C79" s="795"/>
      <c r="D79" s="561">
        <v>42979</v>
      </c>
      <c r="E79" s="571">
        <f>'GJNH Bed Occupancy &amp; Wait List'!W29</f>
        <v>0.82799999999999996</v>
      </c>
      <c r="F79" s="962"/>
    </row>
    <row r="80" spans="1:6" ht="14.25" customHeight="1">
      <c r="A80" s="943"/>
      <c r="B80" s="946"/>
      <c r="C80" s="795"/>
      <c r="D80" s="563">
        <v>43009</v>
      </c>
      <c r="E80" s="570">
        <f>'GJNH Bed Occupancy &amp; Wait List'!X29</f>
        <v>0.92600000000000005</v>
      </c>
      <c r="F80" s="962"/>
    </row>
    <row r="81" spans="1:6" ht="14.25" customHeight="1">
      <c r="A81" s="943"/>
      <c r="B81" s="946"/>
      <c r="C81" s="795"/>
      <c r="D81" s="561">
        <v>43040</v>
      </c>
      <c r="E81" s="571">
        <f>'GJNH Bed Occupancy &amp; Wait List'!Y29</f>
        <v>0.83799999999999997</v>
      </c>
      <c r="F81" s="962"/>
    </row>
    <row r="82" spans="1:6" ht="14.25" customHeight="1">
      <c r="A82" s="943"/>
      <c r="B82" s="946"/>
      <c r="C82" s="795"/>
      <c r="D82" s="562">
        <v>43070</v>
      </c>
      <c r="E82" s="572">
        <f>'GJNH Bed Occupancy &amp; Wait List'!Z29</f>
        <v>0.72399999999999998</v>
      </c>
      <c r="F82" s="962"/>
    </row>
    <row r="83" spans="1:6" ht="14.25" customHeight="1">
      <c r="A83" s="943"/>
      <c r="B83" s="946"/>
      <c r="C83" s="795"/>
      <c r="D83" s="560">
        <v>43101</v>
      </c>
      <c r="E83" s="565">
        <f>'GJNH Bed Occupancy &amp; Wait List'!AA29</f>
        <v>0.77300000000000002</v>
      </c>
      <c r="F83" s="962"/>
    </row>
    <row r="84" spans="1:6" ht="14.25" customHeight="1">
      <c r="A84" s="943"/>
      <c r="B84" s="946"/>
      <c r="C84" s="795"/>
      <c r="D84" s="560">
        <v>43132</v>
      </c>
      <c r="E84" s="565">
        <f>'GJNH Bed Occupancy &amp; Wait List'!AB29</f>
        <v>0.77100000000000002</v>
      </c>
      <c r="F84" s="962"/>
    </row>
    <row r="85" spans="1:6" ht="14.25" customHeight="1">
      <c r="A85" s="943"/>
      <c r="B85" s="946"/>
      <c r="C85" s="795"/>
      <c r="D85" s="561">
        <v>43160</v>
      </c>
      <c r="E85" s="571">
        <f>'GJNH Bed Occupancy &amp; Wait List'!AC29</f>
        <v>0.85899999999999999</v>
      </c>
      <c r="F85" s="962"/>
    </row>
    <row r="86" spans="1:6" ht="14.25" customHeight="1">
      <c r="A86" s="943"/>
      <c r="B86" s="946"/>
      <c r="C86" s="795"/>
      <c r="D86" s="561">
        <v>43191</v>
      </c>
      <c r="E86" s="571">
        <f>'GJNH Bed Occupancy &amp; Wait List'!AD29</f>
        <v>0.86499999999999999</v>
      </c>
      <c r="F86" s="962"/>
    </row>
    <row r="87" spans="1:6" ht="14.25" customHeight="1" thickBot="1">
      <c r="A87" s="944"/>
      <c r="B87" s="947"/>
      <c r="C87" s="949"/>
      <c r="D87" s="586">
        <v>43221</v>
      </c>
      <c r="E87" s="606">
        <f>'GJNH Bed Occupancy &amp; Wait List'!AE29</f>
        <v>0.84599999999999997</v>
      </c>
      <c r="F87" s="963"/>
    </row>
    <row r="88" spans="1:6" ht="14.25" customHeight="1">
      <c r="A88" s="933" t="s">
        <v>102</v>
      </c>
      <c r="B88" s="957" t="s">
        <v>216</v>
      </c>
      <c r="C88" s="948"/>
      <c r="D88" s="604">
        <v>42887</v>
      </c>
      <c r="E88" s="605">
        <f>'GJNH Bed Occupancy &amp; Wait List'!T34</f>
        <v>0.92</v>
      </c>
      <c r="F88" s="961" t="str">
        <f>'GJNH Bed Occupancy &amp; Wait List'!AP34</f>
        <v>Occupancy in 2C has been reported as above optimal occupation levels for three months in succession.</v>
      </c>
    </row>
    <row r="89" spans="1:6" ht="14.25" customHeight="1">
      <c r="A89" s="934"/>
      <c r="B89" s="958"/>
      <c r="C89" s="795"/>
      <c r="D89" s="561">
        <v>42917</v>
      </c>
      <c r="E89" s="571">
        <f>'GJNH Bed Occupancy &amp; Wait List'!U34</f>
        <v>0.83599999999999997</v>
      </c>
      <c r="F89" s="962"/>
    </row>
    <row r="90" spans="1:6" ht="14.25" customHeight="1">
      <c r="A90" s="934"/>
      <c r="B90" s="958"/>
      <c r="C90" s="795"/>
      <c r="D90" s="563">
        <v>42948</v>
      </c>
      <c r="E90" s="570">
        <f>'GJNH Bed Occupancy &amp; Wait List'!V34</f>
        <v>0.89900000000000002</v>
      </c>
      <c r="F90" s="962"/>
    </row>
    <row r="91" spans="1:6" ht="14.25" customHeight="1">
      <c r="A91" s="934"/>
      <c r="B91" s="958"/>
      <c r="C91" s="795"/>
      <c r="D91" s="561">
        <v>42979</v>
      </c>
      <c r="E91" s="571">
        <f>'GJNH Bed Occupancy &amp; Wait List'!W34</f>
        <v>0.873</v>
      </c>
      <c r="F91" s="962"/>
    </row>
    <row r="92" spans="1:6" ht="14.25" customHeight="1">
      <c r="A92" s="934"/>
      <c r="B92" s="958"/>
      <c r="C92" s="795"/>
      <c r="D92" s="563">
        <v>43009</v>
      </c>
      <c r="E92" s="570">
        <f>'GJNH Bed Occupancy &amp; Wait List'!X34</f>
        <v>0.94</v>
      </c>
      <c r="F92" s="962"/>
    </row>
    <row r="93" spans="1:6" ht="14.25" customHeight="1">
      <c r="A93" s="934"/>
      <c r="B93" s="958"/>
      <c r="C93" s="795"/>
      <c r="D93" s="563">
        <v>43040</v>
      </c>
      <c r="E93" s="570">
        <f>'GJNH Bed Occupancy &amp; Wait List'!Y34</f>
        <v>0.875</v>
      </c>
      <c r="F93" s="962"/>
    </row>
    <row r="94" spans="1:6" ht="14.25" customHeight="1">
      <c r="A94" s="934"/>
      <c r="B94" s="958"/>
      <c r="C94" s="795"/>
      <c r="D94" s="560">
        <v>43070</v>
      </c>
      <c r="E94" s="565">
        <f>'GJNH Bed Occupancy &amp; Wait List'!Z34</f>
        <v>0.78300000000000003</v>
      </c>
      <c r="F94" s="962"/>
    </row>
    <row r="95" spans="1:6" ht="14.25" customHeight="1">
      <c r="A95" s="934"/>
      <c r="B95" s="958"/>
      <c r="C95" s="795"/>
      <c r="D95" s="561">
        <v>43101</v>
      </c>
      <c r="E95" s="571">
        <f>'GJNH Bed Occupancy &amp; Wait List'!AA34</f>
        <v>0.84699999999999998</v>
      </c>
      <c r="F95" s="962"/>
    </row>
    <row r="96" spans="1:6" ht="14.25" customHeight="1">
      <c r="A96" s="934"/>
      <c r="B96" s="958"/>
      <c r="C96" s="795"/>
      <c r="D96" s="561">
        <v>43132</v>
      </c>
      <c r="E96" s="571">
        <f>'GJNH Bed Occupancy &amp; Wait List'!AB34</f>
        <v>0.83299999999999996</v>
      </c>
      <c r="F96" s="962"/>
    </row>
    <row r="97" spans="1:6" ht="14.25" customHeight="1">
      <c r="A97" s="934"/>
      <c r="B97" s="958"/>
      <c r="C97" s="795"/>
      <c r="D97" s="563">
        <v>43160</v>
      </c>
      <c r="E97" s="570">
        <f>'GJNH Bed Occupancy &amp; Wait List'!AC34</f>
        <v>0.91700000000000004</v>
      </c>
      <c r="F97" s="962"/>
    </row>
    <row r="98" spans="1:6" ht="14.25" customHeight="1">
      <c r="A98" s="934"/>
      <c r="B98" s="958"/>
      <c r="C98" s="795"/>
      <c r="D98" s="563">
        <v>43191</v>
      </c>
      <c r="E98" s="570">
        <f>'GJNH Bed Occupancy &amp; Wait List'!AD34</f>
        <v>0.93500000000000005</v>
      </c>
      <c r="F98" s="962"/>
    </row>
    <row r="99" spans="1:6" ht="14.25" customHeight="1" thickBot="1">
      <c r="A99" s="959"/>
      <c r="B99" s="960"/>
      <c r="C99" s="949"/>
      <c r="D99" s="602">
        <v>43221</v>
      </c>
      <c r="E99" s="603">
        <f>'GJNH Bed Occupancy &amp; Wait List'!AE34</f>
        <v>0.89</v>
      </c>
      <c r="F99" s="963"/>
    </row>
    <row r="100" spans="1:6" ht="14.25" customHeight="1">
      <c r="A100" s="933" t="s">
        <v>103</v>
      </c>
      <c r="B100" s="957" t="s">
        <v>217</v>
      </c>
      <c r="C100" s="948"/>
      <c r="D100" s="592">
        <v>42887</v>
      </c>
      <c r="E100" s="601">
        <f>'GJNH Bed Occupancy &amp; Wait List'!T38</f>
        <v>0.84499999999999997</v>
      </c>
      <c r="F100" s="961" t="str">
        <f>'GJNH Bed Occupancy &amp; Wait List'!AP38</f>
        <v>2D's bed occupancy of 88.2% for May was 1.2% above the optimal threshold, with March also reporting as being over occupied, with April's occupancy being within the target range by 0.3%.</v>
      </c>
    </row>
    <row r="101" spans="1:6" ht="14.25" customHeight="1">
      <c r="A101" s="934"/>
      <c r="B101" s="958"/>
      <c r="C101" s="795"/>
      <c r="D101" s="561">
        <v>42917</v>
      </c>
      <c r="E101" s="571">
        <f>'GJNH Bed Occupancy &amp; Wait List'!U38</f>
        <v>0.86399999999999999</v>
      </c>
      <c r="F101" s="962"/>
    </row>
    <row r="102" spans="1:6" ht="14.25" customHeight="1">
      <c r="A102" s="934"/>
      <c r="B102" s="958"/>
      <c r="C102" s="795"/>
      <c r="D102" s="561">
        <v>42948</v>
      </c>
      <c r="E102" s="571">
        <f>'GJNH Bed Occupancy &amp; Wait List'!V38</f>
        <v>0.85299999999999998</v>
      </c>
      <c r="F102" s="962"/>
    </row>
    <row r="103" spans="1:6" ht="14.25" customHeight="1">
      <c r="A103" s="934"/>
      <c r="B103" s="958"/>
      <c r="C103" s="795"/>
      <c r="D103" s="561">
        <v>42979</v>
      </c>
      <c r="E103" s="571">
        <f>'GJNH Bed Occupancy &amp; Wait List'!W38</f>
        <v>0.86499999999999999</v>
      </c>
      <c r="F103" s="962"/>
    </row>
    <row r="104" spans="1:6" ht="14.25" customHeight="1">
      <c r="A104" s="934"/>
      <c r="B104" s="958"/>
      <c r="C104" s="795"/>
      <c r="D104" s="563">
        <v>43009</v>
      </c>
      <c r="E104" s="570">
        <f>'GJNH Bed Occupancy &amp; Wait List'!X38</f>
        <v>0.98799999999999999</v>
      </c>
      <c r="F104" s="962"/>
    </row>
    <row r="105" spans="1:6" ht="14.25" customHeight="1">
      <c r="A105" s="934"/>
      <c r="B105" s="958"/>
      <c r="C105" s="795"/>
      <c r="D105" s="563">
        <v>43040</v>
      </c>
      <c r="E105" s="570">
        <f>'GJNH Bed Occupancy &amp; Wait List'!Y38</f>
        <v>0.90900000000000003</v>
      </c>
      <c r="F105" s="962"/>
    </row>
    <row r="106" spans="1:6" ht="14.25" customHeight="1">
      <c r="A106" s="934"/>
      <c r="B106" s="958"/>
      <c r="C106" s="795"/>
      <c r="D106" s="573">
        <v>43070</v>
      </c>
      <c r="E106" s="574">
        <f>'GJNH Bed Occupancy &amp; Wait List'!Z38</f>
        <v>0.67200000000000004</v>
      </c>
      <c r="F106" s="962"/>
    </row>
    <row r="107" spans="1:6" ht="14.25" customHeight="1">
      <c r="A107" s="934"/>
      <c r="B107" s="958"/>
      <c r="C107" s="795"/>
      <c r="D107" s="573">
        <v>43101</v>
      </c>
      <c r="E107" s="574">
        <f>'GJNH Bed Occupancy &amp; Wait List'!AA38</f>
        <v>0.748</v>
      </c>
      <c r="F107" s="962"/>
    </row>
    <row r="108" spans="1:6" ht="14.25" customHeight="1">
      <c r="A108" s="934"/>
      <c r="B108" s="958"/>
      <c r="C108" s="795"/>
      <c r="D108" s="573">
        <v>43132</v>
      </c>
      <c r="E108" s="574">
        <f>'GJNH Bed Occupancy &amp; Wait List'!AB38</f>
        <v>0.70799999999999996</v>
      </c>
      <c r="F108" s="962"/>
    </row>
    <row r="109" spans="1:6" ht="14.25" customHeight="1">
      <c r="A109" s="934"/>
      <c r="B109" s="958"/>
      <c r="C109" s="795"/>
      <c r="D109" s="563">
        <v>43160</v>
      </c>
      <c r="E109" s="570">
        <f>'GJNH Bed Occupancy &amp; Wait List'!AC38</f>
        <v>0.9</v>
      </c>
      <c r="F109" s="962"/>
    </row>
    <row r="110" spans="1:6" ht="14.25" customHeight="1">
      <c r="A110" s="934"/>
      <c r="B110" s="958"/>
      <c r="C110" s="795"/>
      <c r="D110" s="561">
        <v>43191</v>
      </c>
      <c r="E110" s="571">
        <f>'GJNH Bed Occupancy &amp; Wait List'!AD38</f>
        <v>0.871</v>
      </c>
      <c r="F110" s="962"/>
    </row>
    <row r="111" spans="1:6" ht="14.25" customHeight="1" thickBot="1">
      <c r="A111" s="959"/>
      <c r="B111" s="960"/>
      <c r="C111" s="949"/>
      <c r="D111" s="602">
        <v>43221</v>
      </c>
      <c r="E111" s="603">
        <f>'GJNH Bed Occupancy &amp; Wait List'!AE38</f>
        <v>0.88200000000000001</v>
      </c>
      <c r="F111" s="963"/>
    </row>
    <row r="112" spans="1:6" ht="14.25" customHeight="1">
      <c r="A112" s="933" t="s">
        <v>104</v>
      </c>
      <c r="B112" s="957" t="s">
        <v>218</v>
      </c>
      <c r="C112" s="948"/>
      <c r="D112" s="594">
        <v>42887</v>
      </c>
      <c r="E112" s="598">
        <f>'GJNH Bed Occupancy &amp; Wait List'!T42</f>
        <v>0.74199999999999999</v>
      </c>
      <c r="F112" s="961" t="str">
        <f>'GJNH Bed Occupancy &amp; Wait List'!AP42</f>
        <v>May's bed occupancy levels for CCU fell slightly compared to April's reported figures.</v>
      </c>
    </row>
    <row r="113" spans="1:6" ht="14.25" customHeight="1">
      <c r="A113" s="934"/>
      <c r="B113" s="958"/>
      <c r="C113" s="795"/>
      <c r="D113" s="561">
        <v>42917</v>
      </c>
      <c r="E113" s="571">
        <f>'GJNH Bed Occupancy &amp; Wait List'!U42</f>
        <v>0.84699999999999998</v>
      </c>
      <c r="F113" s="962"/>
    </row>
    <row r="114" spans="1:6" ht="14.25" customHeight="1">
      <c r="A114" s="934"/>
      <c r="B114" s="958"/>
      <c r="C114" s="795"/>
      <c r="D114" s="562">
        <v>42948</v>
      </c>
      <c r="E114" s="572">
        <f>'GJNH Bed Occupancy &amp; Wait List'!V42</f>
        <v>0.75</v>
      </c>
      <c r="F114" s="962"/>
    </row>
    <row r="115" spans="1:6" ht="14.25" customHeight="1">
      <c r="A115" s="934"/>
      <c r="B115" s="958"/>
      <c r="C115" s="795"/>
      <c r="D115" s="560">
        <v>42979</v>
      </c>
      <c r="E115" s="565">
        <f>'GJNH Bed Occupancy &amp; Wait List'!W42</f>
        <v>0.77500000000000002</v>
      </c>
      <c r="F115" s="962"/>
    </row>
    <row r="116" spans="1:6" ht="14.25" customHeight="1">
      <c r="A116" s="934"/>
      <c r="B116" s="958"/>
      <c r="C116" s="795"/>
      <c r="D116" s="561">
        <v>43009</v>
      </c>
      <c r="E116" s="571">
        <f>'GJNH Bed Occupancy &amp; Wait List'!X42</f>
        <v>0.872</v>
      </c>
      <c r="F116" s="962"/>
    </row>
    <row r="117" spans="1:6" ht="14.25" customHeight="1">
      <c r="A117" s="934"/>
      <c r="B117" s="958"/>
      <c r="C117" s="795"/>
      <c r="D117" s="562">
        <v>43040</v>
      </c>
      <c r="E117" s="572">
        <f>'GJNH Bed Occupancy &amp; Wait List'!Y42</f>
        <v>0.75900000000000001</v>
      </c>
      <c r="F117" s="962"/>
    </row>
    <row r="118" spans="1:6" ht="14.25" customHeight="1">
      <c r="A118" s="934"/>
      <c r="B118" s="958"/>
      <c r="C118" s="795"/>
      <c r="D118" s="562">
        <v>43070</v>
      </c>
      <c r="E118" s="572">
        <f>'GJNH Bed Occupancy &amp; Wait List'!Z42</f>
        <v>0.70599999999999996</v>
      </c>
      <c r="F118" s="962"/>
    </row>
    <row r="119" spans="1:6" ht="14.25" customHeight="1">
      <c r="A119" s="934"/>
      <c r="B119" s="958"/>
      <c r="C119" s="795"/>
      <c r="D119" s="562">
        <v>43101</v>
      </c>
      <c r="E119" s="572">
        <f>'GJNH Bed Occupancy &amp; Wait List'!AA42</f>
        <v>0.72199999999999998</v>
      </c>
      <c r="F119" s="962"/>
    </row>
    <row r="120" spans="1:6" ht="14.25" customHeight="1">
      <c r="A120" s="934"/>
      <c r="B120" s="958"/>
      <c r="C120" s="795"/>
      <c r="D120" s="562">
        <v>43132</v>
      </c>
      <c r="E120" s="572">
        <f>'GJNH Bed Occupancy &amp; Wait List'!AB42</f>
        <v>0.75</v>
      </c>
      <c r="F120" s="962"/>
    </row>
    <row r="121" spans="1:6" ht="14.25" customHeight="1">
      <c r="A121" s="934"/>
      <c r="B121" s="958"/>
      <c r="C121" s="795"/>
      <c r="D121" s="560">
        <v>43160</v>
      </c>
      <c r="E121" s="565">
        <f>'GJNH Bed Occupancy &amp; Wait List'!AC42</f>
        <v>0.79400000000000004</v>
      </c>
      <c r="F121" s="962"/>
    </row>
    <row r="122" spans="1:6" ht="14.25" customHeight="1">
      <c r="A122" s="934"/>
      <c r="B122" s="958"/>
      <c r="C122" s="795"/>
      <c r="D122" s="560">
        <v>43191</v>
      </c>
      <c r="E122" s="565">
        <f>'GJNH Bed Occupancy &amp; Wait List'!AD42</f>
        <v>0.80400000000000005</v>
      </c>
      <c r="F122" s="962"/>
    </row>
    <row r="123" spans="1:6" ht="14.25" customHeight="1" thickBot="1">
      <c r="A123" s="959"/>
      <c r="B123" s="960"/>
      <c r="C123" s="949"/>
      <c r="D123" s="599">
        <v>43221</v>
      </c>
      <c r="E123" s="600">
        <f>'GJNH Bed Occupancy &amp; Wait List'!AE42</f>
        <v>0.78600000000000003</v>
      </c>
      <c r="F123" s="963"/>
    </row>
    <row r="124" spans="1:6" ht="14.25" customHeight="1" thickBot="1">
      <c r="A124" s="935" t="s">
        <v>71</v>
      </c>
      <c r="B124" s="936"/>
      <c r="C124" s="936"/>
      <c r="D124" s="936"/>
      <c r="E124" s="936"/>
      <c r="F124" s="937"/>
    </row>
    <row r="125" spans="1:6" s="554" customFormat="1" ht="14.25" customHeight="1">
      <c r="A125" s="964">
        <v>5.3</v>
      </c>
      <c r="B125" s="967" t="s">
        <v>219</v>
      </c>
      <c r="C125" s="970"/>
      <c r="D125" s="584">
        <v>42887</v>
      </c>
      <c r="E125" s="585">
        <f>'GJNH Bed Occupancy &amp; Wait List'!T54</f>
        <v>0.65600000000000003</v>
      </c>
      <c r="F125" s="972" t="str">
        <f>'GJNH Bed Occupancy &amp; Wait List'!AP54</f>
        <v>Bed occupancy across all the critical care units were within the target range for May.</v>
      </c>
    </row>
    <row r="126" spans="1:6" s="554" customFormat="1" ht="14.25" customHeight="1">
      <c r="A126" s="965"/>
      <c r="B126" s="968"/>
      <c r="C126" s="846"/>
      <c r="D126" s="560">
        <v>42917</v>
      </c>
      <c r="E126" s="555">
        <f>'GJNH Bed Occupancy &amp; Wait List'!U54</f>
        <v>0.64400000000000002</v>
      </c>
      <c r="F126" s="973"/>
    </row>
    <row r="127" spans="1:6" s="554" customFormat="1" ht="14.25" customHeight="1">
      <c r="A127" s="965"/>
      <c r="B127" s="968"/>
      <c r="C127" s="846"/>
      <c r="D127" s="560">
        <v>42948</v>
      </c>
      <c r="E127" s="555">
        <f>'GJNH Bed Occupancy &amp; Wait List'!V54</f>
        <v>0.72599999999999998</v>
      </c>
      <c r="F127" s="973"/>
    </row>
    <row r="128" spans="1:6" s="554" customFormat="1" ht="14.25" customHeight="1">
      <c r="A128" s="965"/>
      <c r="B128" s="968"/>
      <c r="C128" s="846"/>
      <c r="D128" s="561">
        <v>42979</v>
      </c>
      <c r="E128" s="557">
        <f>'GJNH Bed Occupancy &amp; Wait List'!W54</f>
        <v>0.78700000000000003</v>
      </c>
      <c r="F128" s="973"/>
    </row>
    <row r="129" spans="1:6" s="554" customFormat="1" ht="14.25" customHeight="1">
      <c r="A129" s="965"/>
      <c r="B129" s="968"/>
      <c r="C129" s="846"/>
      <c r="D129" s="560">
        <v>43009</v>
      </c>
      <c r="E129" s="555">
        <f>'GJNH Bed Occupancy &amp; Wait List'!X54</f>
        <v>0.71</v>
      </c>
      <c r="F129" s="973"/>
    </row>
    <row r="130" spans="1:6" s="554" customFormat="1" ht="14.25" customHeight="1">
      <c r="A130" s="965"/>
      <c r="B130" s="968"/>
      <c r="C130" s="846"/>
      <c r="D130" s="561">
        <v>43040</v>
      </c>
      <c r="E130" s="557">
        <f>'GJNH Bed Occupancy &amp; Wait List'!Y54</f>
        <v>0.749</v>
      </c>
      <c r="F130" s="973"/>
    </row>
    <row r="131" spans="1:6" s="554" customFormat="1" ht="14.25" customHeight="1">
      <c r="A131" s="965"/>
      <c r="B131" s="968"/>
      <c r="C131" s="846"/>
      <c r="D131" s="562">
        <v>43070</v>
      </c>
      <c r="E131" s="558">
        <f>'GJNH Bed Occupancy &amp; Wait List'!Z54</f>
        <v>0.6</v>
      </c>
      <c r="F131" s="973"/>
    </row>
    <row r="132" spans="1:6" s="554" customFormat="1" ht="14.25" customHeight="1">
      <c r="A132" s="965"/>
      <c r="B132" s="968"/>
      <c r="C132" s="846"/>
      <c r="D132" s="560">
        <v>43101</v>
      </c>
      <c r="E132" s="555">
        <f>'GJNH Bed Occupancy &amp; Wait List'!AA54</f>
        <v>0.71299999999999997</v>
      </c>
      <c r="F132" s="973"/>
    </row>
    <row r="133" spans="1:6" s="554" customFormat="1" ht="14.25" customHeight="1">
      <c r="A133" s="965"/>
      <c r="B133" s="968"/>
      <c r="C133" s="846"/>
      <c r="D133" s="560">
        <v>43132</v>
      </c>
      <c r="E133" s="555">
        <f>'GJNH Bed Occupancy &amp; Wait List'!AB54</f>
        <v>0.63900000000000001</v>
      </c>
      <c r="F133" s="973"/>
    </row>
    <row r="134" spans="1:6" s="554" customFormat="1" ht="14.25" customHeight="1">
      <c r="A134" s="965"/>
      <c r="B134" s="968"/>
      <c r="C134" s="846"/>
      <c r="D134" s="560">
        <v>43160</v>
      </c>
      <c r="E134" s="555">
        <f>'GJNH Bed Occupancy &amp; Wait List'!AC54</f>
        <v>0.70699999999999996</v>
      </c>
      <c r="F134" s="973"/>
    </row>
    <row r="135" spans="1:6" s="554" customFormat="1" ht="14.25" customHeight="1">
      <c r="A135" s="965"/>
      <c r="B135" s="968"/>
      <c r="C135" s="846"/>
      <c r="D135" s="561">
        <v>43191</v>
      </c>
      <c r="E135" s="557">
        <f>'GJNH Bed Occupancy &amp; Wait List'!AD54</f>
        <v>0.73</v>
      </c>
      <c r="F135" s="973"/>
    </row>
    <row r="136" spans="1:6" s="554" customFormat="1" ht="14.25" customHeight="1" thickBot="1">
      <c r="A136" s="966"/>
      <c r="B136" s="969"/>
      <c r="C136" s="971"/>
      <c r="D136" s="586">
        <v>43221</v>
      </c>
      <c r="E136" s="587">
        <f>'GJNH Bed Occupancy &amp; Wait List'!AE54</f>
        <v>0.77300000000000002</v>
      </c>
      <c r="F136" s="974"/>
    </row>
    <row r="137" spans="1:6" s="554" customFormat="1" ht="14.25" customHeight="1">
      <c r="A137" s="933" t="s">
        <v>105</v>
      </c>
      <c r="B137" s="945" t="s">
        <v>220</v>
      </c>
      <c r="C137" s="975"/>
      <c r="D137" s="594">
        <v>42887</v>
      </c>
      <c r="E137" s="595">
        <f>'GJNH Bed Occupancy &amp; Wait List'!T59</f>
        <v>0.496</v>
      </c>
      <c r="F137" s="950" t="str">
        <f>'GJNH Bed Occupancy &amp; Wait List'!AP59</f>
        <v>ICU1 reported under occupancy in April but was within the target occupancy thresholds for May.</v>
      </c>
    </row>
    <row r="138" spans="1:6" s="554" customFormat="1" ht="14.25" customHeight="1">
      <c r="A138" s="934"/>
      <c r="B138" s="946"/>
      <c r="C138" s="844"/>
      <c r="D138" s="562">
        <v>42917</v>
      </c>
      <c r="E138" s="558">
        <f>'GJNH Bed Occupancy &amp; Wait List'!U59</f>
        <v>0.56000000000000005</v>
      </c>
      <c r="F138" s="951"/>
    </row>
    <row r="139" spans="1:6" s="554" customFormat="1" ht="14.25" customHeight="1">
      <c r="A139" s="934"/>
      <c r="B139" s="946"/>
      <c r="C139" s="844"/>
      <c r="D139" s="562">
        <v>42948</v>
      </c>
      <c r="E139" s="558">
        <f>'GJNH Bed Occupancy &amp; Wait List'!V59</f>
        <v>0.59599999999999997</v>
      </c>
      <c r="F139" s="951"/>
    </row>
    <row r="140" spans="1:6" s="554" customFormat="1" ht="14.25" customHeight="1">
      <c r="A140" s="934"/>
      <c r="B140" s="946"/>
      <c r="C140" s="844"/>
      <c r="D140" s="560">
        <v>42979</v>
      </c>
      <c r="E140" s="555">
        <f>'GJNH Bed Occupancy &amp; Wait List'!W59</f>
        <v>0.63700000000000001</v>
      </c>
      <c r="F140" s="951"/>
    </row>
    <row r="141" spans="1:6" s="554" customFormat="1" ht="14.25" customHeight="1">
      <c r="A141" s="934"/>
      <c r="B141" s="946"/>
      <c r="C141" s="844"/>
      <c r="D141" s="562">
        <v>43009</v>
      </c>
      <c r="E141" s="558">
        <f>'GJNH Bed Occupancy &amp; Wait List'!X59</f>
        <v>0.58399999999999996</v>
      </c>
      <c r="F141" s="951"/>
    </row>
    <row r="142" spans="1:6" s="554" customFormat="1" ht="14.25" customHeight="1">
      <c r="A142" s="934"/>
      <c r="B142" s="946"/>
      <c r="C142" s="844"/>
      <c r="D142" s="561">
        <v>43040</v>
      </c>
      <c r="E142" s="557">
        <f>'GJNH Bed Occupancy &amp; Wait List'!Y59</f>
        <v>0.71399999999999997</v>
      </c>
      <c r="F142" s="951"/>
    </row>
    <row r="143" spans="1:6" s="554" customFormat="1" ht="14.25" customHeight="1">
      <c r="A143" s="934"/>
      <c r="B143" s="946"/>
      <c r="C143" s="844"/>
      <c r="D143" s="562">
        <v>43070</v>
      </c>
      <c r="E143" s="558">
        <f>'GJNH Bed Occupancy &amp; Wait List'!Z59</f>
        <v>0.45900000000000002</v>
      </c>
      <c r="F143" s="951"/>
    </row>
    <row r="144" spans="1:6" s="554" customFormat="1" ht="14.25" customHeight="1">
      <c r="A144" s="934"/>
      <c r="B144" s="946"/>
      <c r="C144" s="844"/>
      <c r="D144" s="562">
        <v>43101</v>
      </c>
      <c r="E144" s="558">
        <f>'GJNH Bed Occupancy &amp; Wait List'!AA59</f>
        <v>0.59099999999999997</v>
      </c>
      <c r="F144" s="951"/>
    </row>
    <row r="145" spans="1:6" s="554" customFormat="1" ht="14.25" customHeight="1">
      <c r="A145" s="934"/>
      <c r="B145" s="946"/>
      <c r="C145" s="844"/>
      <c r="D145" s="562">
        <v>43132</v>
      </c>
      <c r="E145" s="558">
        <f>'GJNH Bed Occupancy &amp; Wait List'!AB59</f>
        <v>0.49</v>
      </c>
      <c r="F145" s="951"/>
    </row>
    <row r="146" spans="1:6" s="554" customFormat="1" ht="14.25" customHeight="1">
      <c r="A146" s="934"/>
      <c r="B146" s="946"/>
      <c r="C146" s="844"/>
      <c r="D146" s="562">
        <v>43160</v>
      </c>
      <c r="E146" s="558">
        <f>'GJNH Bed Occupancy &amp; Wait List'!AC59</f>
        <v>0.51900000000000002</v>
      </c>
      <c r="F146" s="951"/>
    </row>
    <row r="147" spans="1:6" s="554" customFormat="1" ht="14.25" customHeight="1">
      <c r="A147" s="934"/>
      <c r="B147" s="946"/>
      <c r="C147" s="844"/>
      <c r="D147" s="562">
        <v>43191</v>
      </c>
      <c r="E147" s="558">
        <f>'GJNH Bed Occupancy &amp; Wait List'!AD59</f>
        <v>0.58399999999999996</v>
      </c>
      <c r="F147" s="951"/>
    </row>
    <row r="148" spans="1:6" ht="14.25" customHeight="1" thickBot="1">
      <c r="A148" s="959"/>
      <c r="B148" s="947"/>
      <c r="C148" s="976"/>
      <c r="D148" s="586">
        <v>43221</v>
      </c>
      <c r="E148" s="587">
        <f>'GJNH Bed Occupancy &amp; Wait List'!AE59</f>
        <v>0.71499999999999997</v>
      </c>
      <c r="F148" s="952"/>
    </row>
    <row r="149" spans="1:6" ht="14.25" customHeight="1">
      <c r="A149" s="933" t="s">
        <v>106</v>
      </c>
      <c r="B149" s="945" t="s">
        <v>221</v>
      </c>
      <c r="C149" s="975"/>
      <c r="D149" s="594">
        <v>42887</v>
      </c>
      <c r="E149" s="595">
        <f>'GJNH Bed Occupancy &amp; Wait List'!T64</f>
        <v>0.60699999999999998</v>
      </c>
      <c r="F149" s="950" t="str">
        <f>'GJNH Bed Occupancy &amp; Wait List'!AP64</f>
        <v>ICU2's April occupancy levels were above the optimum target thresholds, this reduced in May to report an on target occupancy for the month.</v>
      </c>
    </row>
    <row r="150" spans="1:6" ht="14.25" customHeight="1">
      <c r="A150" s="934"/>
      <c r="B150" s="946"/>
      <c r="C150" s="844"/>
      <c r="D150" s="562">
        <v>42917</v>
      </c>
      <c r="E150" s="558">
        <f>'GJNH Bed Occupancy &amp; Wait List'!U64</f>
        <v>0.52600000000000002</v>
      </c>
      <c r="F150" s="951"/>
    </row>
    <row r="151" spans="1:6" ht="14.25" customHeight="1">
      <c r="A151" s="934"/>
      <c r="B151" s="946"/>
      <c r="C151" s="844"/>
      <c r="D151" s="563">
        <v>42948</v>
      </c>
      <c r="E151" s="559">
        <f>'GJNH Bed Occupancy &amp; Wait List'!V64</f>
        <v>0.78700000000000003</v>
      </c>
      <c r="F151" s="951"/>
    </row>
    <row r="152" spans="1:6" ht="14.25" customHeight="1">
      <c r="A152" s="934"/>
      <c r="B152" s="946"/>
      <c r="C152" s="844"/>
      <c r="D152" s="563">
        <v>42979</v>
      </c>
      <c r="E152" s="559">
        <f>'GJNH Bed Occupancy &amp; Wait List'!W64</f>
        <v>0.85399999999999998</v>
      </c>
      <c r="F152" s="951"/>
    </row>
    <row r="153" spans="1:6" ht="14.25" customHeight="1">
      <c r="A153" s="934"/>
      <c r="B153" s="946"/>
      <c r="C153" s="844"/>
      <c r="D153" s="563">
        <v>43009</v>
      </c>
      <c r="E153" s="559">
        <f>'GJNH Bed Occupancy &amp; Wait List'!X64</f>
        <v>0.80300000000000005</v>
      </c>
      <c r="F153" s="951"/>
    </row>
    <row r="154" spans="1:6" ht="14.25" customHeight="1">
      <c r="A154" s="934"/>
      <c r="B154" s="946"/>
      <c r="C154" s="844"/>
      <c r="D154" s="562">
        <v>43040</v>
      </c>
      <c r="E154" s="558">
        <f>'GJNH Bed Occupancy &amp; Wait List'!Y64</f>
        <v>0.58099999999999996</v>
      </c>
      <c r="F154" s="951"/>
    </row>
    <row r="155" spans="1:6" ht="14.25" customHeight="1">
      <c r="A155" s="934"/>
      <c r="B155" s="946"/>
      <c r="C155" s="844"/>
      <c r="D155" s="562">
        <v>43070</v>
      </c>
      <c r="E155" s="558">
        <f>'GJNH Bed Occupancy &amp; Wait List'!Z64</f>
        <v>0.57199999999999995</v>
      </c>
      <c r="F155" s="951"/>
    </row>
    <row r="156" spans="1:6" ht="14.25" customHeight="1">
      <c r="A156" s="934"/>
      <c r="B156" s="946"/>
      <c r="C156" s="844"/>
      <c r="D156" s="560">
        <v>43101</v>
      </c>
      <c r="E156" s="555">
        <f>'GJNH Bed Occupancy &amp; Wait List'!AA64</f>
        <v>0.69699999999999995</v>
      </c>
      <c r="F156" s="951"/>
    </row>
    <row r="157" spans="1:6" ht="14.25" customHeight="1">
      <c r="A157" s="934"/>
      <c r="B157" s="946"/>
      <c r="C157" s="844"/>
      <c r="D157" s="562">
        <v>43132</v>
      </c>
      <c r="E157" s="558">
        <f>'GJNH Bed Occupancy &amp; Wait List'!AB64</f>
        <v>0.55000000000000004</v>
      </c>
      <c r="F157" s="951"/>
    </row>
    <row r="158" spans="1:6" ht="14.25" customHeight="1">
      <c r="A158" s="934"/>
      <c r="B158" s="946"/>
      <c r="C158" s="844"/>
      <c r="D158" s="561">
        <v>43160</v>
      </c>
      <c r="E158" s="557">
        <f>'GJNH Bed Occupancy &amp; Wait List'!AC64</f>
        <v>0.73699999999999999</v>
      </c>
      <c r="F158" s="951"/>
    </row>
    <row r="159" spans="1:6" ht="14.25" customHeight="1">
      <c r="A159" s="934"/>
      <c r="B159" s="946"/>
      <c r="C159" s="844"/>
      <c r="D159" s="563">
        <v>43191</v>
      </c>
      <c r="E159" s="559">
        <f>'GJNH Bed Occupancy &amp; Wait List'!AD64</f>
        <v>0.79400000000000004</v>
      </c>
      <c r="F159" s="951"/>
    </row>
    <row r="160" spans="1:6" ht="14.25" customHeight="1" thickBot="1">
      <c r="A160" s="959"/>
      <c r="B160" s="947"/>
      <c r="C160" s="976"/>
      <c r="D160" s="586">
        <v>43221</v>
      </c>
      <c r="E160" s="587">
        <f>'GJNH Bed Occupancy &amp; Wait List'!AE64</f>
        <v>0.72</v>
      </c>
      <c r="F160" s="952"/>
    </row>
    <row r="161" spans="1:6" ht="14.25" customHeight="1">
      <c r="A161" s="933" t="s">
        <v>107</v>
      </c>
      <c r="B161" s="957" t="s">
        <v>222</v>
      </c>
      <c r="C161" s="975"/>
      <c r="D161" s="592">
        <v>42887</v>
      </c>
      <c r="E161" s="593">
        <f>'GJNH Bed Occupancy &amp; Wait List'!T69</f>
        <v>0.83399999999999996</v>
      </c>
      <c r="F161" s="950" t="str">
        <f>'GJNH Bed Occupancy &amp; Wait List'!AP69</f>
        <v xml:space="preserve">April's occupancy in HDU2 was 1.1% below the target ideal occupancy. The increased occupancy levels in May provided an optimal occupancy rating for the month. </v>
      </c>
    </row>
    <row r="162" spans="1:6" ht="14.25" customHeight="1">
      <c r="A162" s="934"/>
      <c r="B162" s="958"/>
      <c r="C162" s="844"/>
      <c r="D162" s="561">
        <v>42917</v>
      </c>
      <c r="E162" s="557">
        <f>'GJNH Bed Occupancy &amp; Wait List'!U69</f>
        <v>0.76800000000000002</v>
      </c>
      <c r="F162" s="951"/>
    </row>
    <row r="163" spans="1:6" ht="14.25" customHeight="1">
      <c r="A163" s="934"/>
      <c r="B163" s="958"/>
      <c r="C163" s="844"/>
      <c r="D163" s="561">
        <v>42948</v>
      </c>
      <c r="E163" s="557">
        <f>'GJNH Bed Occupancy &amp; Wait List'!V69</f>
        <v>0.81299999999999994</v>
      </c>
      <c r="F163" s="951"/>
    </row>
    <row r="164" spans="1:6" ht="14.25" customHeight="1">
      <c r="A164" s="934"/>
      <c r="B164" s="958"/>
      <c r="C164" s="844"/>
      <c r="D164" s="562">
        <v>42979</v>
      </c>
      <c r="E164" s="558">
        <f>'GJNH Bed Occupancy &amp; Wait List'!W69</f>
        <v>0.74</v>
      </c>
      <c r="F164" s="951"/>
    </row>
    <row r="165" spans="1:6" ht="14.25" customHeight="1">
      <c r="A165" s="934"/>
      <c r="B165" s="958"/>
      <c r="C165" s="844"/>
      <c r="D165" s="562">
        <v>43009</v>
      </c>
      <c r="E165" s="558">
        <f>'GJNH Bed Occupancy &amp; Wait List'!X69</f>
        <v>0.72799999999999998</v>
      </c>
      <c r="F165" s="951"/>
    </row>
    <row r="166" spans="1:6" ht="14.25" customHeight="1">
      <c r="A166" s="934"/>
      <c r="B166" s="958"/>
      <c r="C166" s="844"/>
      <c r="D166" s="561">
        <v>43040</v>
      </c>
      <c r="E166" s="557">
        <f>'GJNH Bed Occupancy &amp; Wait List'!Y69</f>
        <v>0.84699999999999998</v>
      </c>
      <c r="F166" s="951"/>
    </row>
    <row r="167" spans="1:6" ht="14.25" customHeight="1">
      <c r="A167" s="934"/>
      <c r="B167" s="958"/>
      <c r="C167" s="844"/>
      <c r="D167" s="561">
        <v>43070</v>
      </c>
      <c r="E167" s="557">
        <f>'GJNH Bed Occupancy &amp; Wait List'!Z69</f>
        <v>0.78600000000000003</v>
      </c>
      <c r="F167" s="951"/>
    </row>
    <row r="168" spans="1:6" ht="14.25" customHeight="1">
      <c r="A168" s="934"/>
      <c r="B168" s="958"/>
      <c r="C168" s="844"/>
      <c r="D168" s="562">
        <v>43101</v>
      </c>
      <c r="E168" s="558">
        <f>'GJNH Bed Occupancy &amp; Wait List'!AA69</f>
        <v>0.747</v>
      </c>
      <c r="F168" s="951"/>
    </row>
    <row r="169" spans="1:6" ht="14.25" customHeight="1">
      <c r="A169" s="934"/>
      <c r="B169" s="958"/>
      <c r="C169" s="844"/>
      <c r="D169" s="561">
        <v>43132</v>
      </c>
      <c r="E169" s="557">
        <f>'GJNH Bed Occupancy &amp; Wait List'!AB69</f>
        <v>0.82</v>
      </c>
      <c r="F169" s="951"/>
    </row>
    <row r="170" spans="1:6" ht="14.25" customHeight="1">
      <c r="A170" s="934"/>
      <c r="B170" s="958"/>
      <c r="C170" s="844"/>
      <c r="D170" s="562">
        <v>43160</v>
      </c>
      <c r="E170" s="558">
        <f>'GJNH Bed Occupancy &amp; Wait List'!AC69</f>
        <v>0.74299999999999999</v>
      </c>
      <c r="F170" s="951"/>
    </row>
    <row r="171" spans="1:6" ht="14.25" customHeight="1">
      <c r="A171" s="934"/>
      <c r="B171" s="958"/>
      <c r="C171" s="844"/>
      <c r="D171" s="562">
        <v>43191</v>
      </c>
      <c r="E171" s="558">
        <f>'GJNH Bed Occupancy &amp; Wait List'!AD69</f>
        <v>0.74</v>
      </c>
      <c r="F171" s="951"/>
    </row>
    <row r="172" spans="1:6" ht="14.25" customHeight="1" thickBot="1">
      <c r="A172" s="959"/>
      <c r="B172" s="960"/>
      <c r="C172" s="976"/>
      <c r="D172" s="586">
        <v>43221</v>
      </c>
      <c r="E172" s="587">
        <f>'GJNH Bed Occupancy &amp; Wait List'!AE69</f>
        <v>0.85</v>
      </c>
      <c r="F172" s="952"/>
    </row>
    <row r="173" spans="1:6" ht="14.25" customHeight="1">
      <c r="A173" s="933" t="s">
        <v>108</v>
      </c>
      <c r="B173" s="977" t="s">
        <v>223</v>
      </c>
      <c r="C173" s="975"/>
      <c r="D173" s="584">
        <v>42887</v>
      </c>
      <c r="E173" s="585">
        <f>'GJNH Bed Occupancy &amp; Wait List'!T74</f>
        <v>0.71199999999999997</v>
      </c>
      <c r="F173" s="950" t="str">
        <f>'GJNH Bed Occupancy &amp; Wait List'!AP74</f>
        <v>HDU3's occupancy for April and May was on target.</v>
      </c>
    </row>
    <row r="174" spans="1:6" ht="14.25" customHeight="1">
      <c r="A174" s="934"/>
      <c r="B174" s="978"/>
      <c r="C174" s="844"/>
      <c r="D174" s="561">
        <v>42917</v>
      </c>
      <c r="E174" s="557">
        <f>'GJNH Bed Occupancy &amp; Wait List'!U74</f>
        <v>0.78600000000000003</v>
      </c>
      <c r="F174" s="951"/>
    </row>
    <row r="175" spans="1:6" ht="14.25" customHeight="1">
      <c r="A175" s="934"/>
      <c r="B175" s="978"/>
      <c r="C175" s="844"/>
      <c r="D175" s="560">
        <v>42948</v>
      </c>
      <c r="E175" s="555">
        <f>'GJNH Bed Occupancy &amp; Wait List'!V74</f>
        <v>0.71899999999999997</v>
      </c>
      <c r="F175" s="951"/>
    </row>
    <row r="176" spans="1:6" ht="14.25" customHeight="1">
      <c r="A176" s="934"/>
      <c r="B176" s="978"/>
      <c r="C176" s="844"/>
      <c r="D176" s="563">
        <v>42979</v>
      </c>
      <c r="E176" s="559">
        <f>'GJNH Bed Occupancy &amp; Wait List'!W74</f>
        <v>0.88800000000000001</v>
      </c>
      <c r="F176" s="951"/>
    </row>
    <row r="177" spans="1:8" ht="14.25" customHeight="1">
      <c r="A177" s="934"/>
      <c r="B177" s="978"/>
      <c r="C177" s="844"/>
      <c r="D177" s="560">
        <v>43009</v>
      </c>
      <c r="E177" s="555">
        <f>'GJNH Bed Occupancy &amp; Wait List'!X74</f>
        <v>0.7</v>
      </c>
      <c r="F177" s="951"/>
    </row>
    <row r="178" spans="1:8" ht="14.25" customHeight="1">
      <c r="A178" s="934"/>
      <c r="B178" s="978"/>
      <c r="C178" s="844"/>
      <c r="D178" s="563">
        <v>43040</v>
      </c>
      <c r="E178" s="559">
        <f>'GJNH Bed Occupancy &amp; Wait List'!Y74</f>
        <v>0.92200000000000004</v>
      </c>
      <c r="F178" s="951"/>
    </row>
    <row r="179" spans="1:8" ht="14.25" customHeight="1">
      <c r="A179" s="934"/>
      <c r="B179" s="978"/>
      <c r="C179" s="844"/>
      <c r="D179" s="560">
        <v>43070</v>
      </c>
      <c r="E179" s="555">
        <f>'GJNH Bed Occupancy &amp; Wait List'!Z74</f>
        <v>0.63800000000000001</v>
      </c>
      <c r="F179" s="951"/>
    </row>
    <row r="180" spans="1:8" ht="14.25" customHeight="1">
      <c r="A180" s="934"/>
      <c r="B180" s="978"/>
      <c r="C180" s="844"/>
      <c r="D180" s="561">
        <v>43101</v>
      </c>
      <c r="E180" s="557">
        <f>'GJNH Bed Occupancy &amp; Wait List'!AA74</f>
        <v>0.83099999999999996</v>
      </c>
      <c r="F180" s="951"/>
    </row>
    <row r="181" spans="1:8" ht="14.25" customHeight="1">
      <c r="A181" s="934"/>
      <c r="B181" s="978"/>
      <c r="C181" s="844"/>
      <c r="D181" s="561">
        <v>43132</v>
      </c>
      <c r="E181" s="557">
        <f>'GJNH Bed Occupancy &amp; Wait List'!AB74</f>
        <v>0.78500000000000003</v>
      </c>
      <c r="F181" s="951"/>
    </row>
    <row r="182" spans="1:8" ht="14.25" customHeight="1">
      <c r="A182" s="934"/>
      <c r="B182" s="978"/>
      <c r="C182" s="844"/>
      <c r="D182" s="561">
        <v>43160</v>
      </c>
      <c r="E182" s="557">
        <f>'GJNH Bed Occupancy &amp; Wait List'!AC74</f>
        <v>0.84899999999999998</v>
      </c>
      <c r="F182" s="951"/>
    </row>
    <row r="183" spans="1:8" ht="14.25" customHeight="1">
      <c r="A183" s="934"/>
      <c r="B183" s="978"/>
      <c r="C183" s="844"/>
      <c r="D183" s="561">
        <v>43191</v>
      </c>
      <c r="E183" s="557">
        <f>'GJNH Bed Occupancy &amp; Wait List'!AD74</f>
        <v>0.78800000000000003</v>
      </c>
      <c r="F183" s="951"/>
    </row>
    <row r="184" spans="1:8" ht="14.25" customHeight="1" thickBot="1">
      <c r="A184" s="959"/>
      <c r="B184" s="979"/>
      <c r="C184" s="976"/>
      <c r="D184" s="586">
        <v>43221</v>
      </c>
      <c r="E184" s="587">
        <f>'GJNH Bed Occupancy &amp; Wait List'!AE74</f>
        <v>0.86</v>
      </c>
      <c r="F184" s="952"/>
    </row>
    <row r="185" spans="1:8" ht="14.25" customHeight="1" thickBot="1">
      <c r="A185" s="935" t="s">
        <v>72</v>
      </c>
      <c r="B185" s="936"/>
      <c r="C185" s="936"/>
      <c r="D185" s="936"/>
      <c r="E185" s="936"/>
      <c r="F185" s="937"/>
    </row>
    <row r="186" spans="1:8" ht="14.25" customHeight="1">
      <c r="A186" s="980">
        <v>6.1</v>
      </c>
      <c r="B186" s="991" t="s">
        <v>225</v>
      </c>
      <c r="C186" s="986"/>
      <c r="D186" s="588">
        <v>42887</v>
      </c>
      <c r="E186" s="589">
        <f>'GJNH Bed Occupancy &amp; Wait List'!T79</f>
        <v>0.98599999999999999</v>
      </c>
      <c r="F186" s="988" t="str">
        <f>'GJNH Bed Occupancy &amp; Wait List'!AP79</f>
        <v>The percentage of patients seen within 12 weeks of decision to treat fell to 91.1% in June, with all patients seen over the 12 week target being either Cardiology (EP &amp; Devices) or Cardiac Surgery patients.</v>
      </c>
    </row>
    <row r="187" spans="1:8" ht="14.25" customHeight="1">
      <c r="A187" s="981"/>
      <c r="B187" s="992"/>
      <c r="C187" s="732"/>
      <c r="D187" s="556">
        <v>42917</v>
      </c>
      <c r="E187" s="564">
        <f>'GJNH Bed Occupancy &amp; Wait List'!U79</f>
        <v>0.96</v>
      </c>
      <c r="F187" s="989"/>
    </row>
    <row r="188" spans="1:8" ht="14.25" customHeight="1">
      <c r="A188" s="981"/>
      <c r="B188" s="992"/>
      <c r="C188" s="732"/>
      <c r="D188" s="556">
        <v>42948</v>
      </c>
      <c r="E188" s="564">
        <f>'GJNH Bed Occupancy &amp; Wait List'!V79</f>
        <v>0.95599999999999996</v>
      </c>
      <c r="F188" s="989"/>
    </row>
    <row r="189" spans="1:8" ht="14.25" customHeight="1">
      <c r="A189" s="981"/>
      <c r="B189" s="992"/>
      <c r="C189" s="732"/>
      <c r="D189" s="556">
        <v>42979</v>
      </c>
      <c r="E189" s="564">
        <f>'GJNH Bed Occupancy &amp; Wait List'!W79</f>
        <v>0.97599999999999998</v>
      </c>
      <c r="F189" s="989"/>
      <c r="H189" s="612"/>
    </row>
    <row r="190" spans="1:8" ht="14.25" customHeight="1">
      <c r="A190" s="981"/>
      <c r="B190" s="992"/>
      <c r="C190" s="732"/>
      <c r="D190" s="556">
        <v>43009</v>
      </c>
      <c r="E190" s="564">
        <f>'GJNH Bed Occupancy &amp; Wait List'!X79</f>
        <v>0.97</v>
      </c>
      <c r="F190" s="989"/>
    </row>
    <row r="191" spans="1:8" ht="14.25" customHeight="1">
      <c r="A191" s="981"/>
      <c r="B191" s="992"/>
      <c r="C191" s="732"/>
      <c r="D191" s="556">
        <v>43040</v>
      </c>
      <c r="E191" s="564">
        <f>'GJNH Bed Occupancy &amp; Wait List'!Y79</f>
        <v>0.97399999999999998</v>
      </c>
      <c r="F191" s="989"/>
    </row>
    <row r="192" spans="1:8" ht="14.25" customHeight="1">
      <c r="A192" s="981"/>
      <c r="B192" s="992"/>
      <c r="C192" s="732"/>
      <c r="D192" s="556">
        <v>43070</v>
      </c>
      <c r="E192" s="564">
        <f>'GJNH Bed Occupancy &amp; Wait List'!Z79</f>
        <v>0.96299999999999997</v>
      </c>
      <c r="F192" s="989"/>
    </row>
    <row r="193" spans="1:6" ht="14.25" customHeight="1">
      <c r="A193" s="981"/>
      <c r="B193" s="992"/>
      <c r="C193" s="732"/>
      <c r="D193" s="556">
        <v>43101</v>
      </c>
      <c r="E193" s="564">
        <f>'GJNH Bed Occupancy &amp; Wait List'!AA79</f>
        <v>0.93400000000000005</v>
      </c>
      <c r="F193" s="989"/>
    </row>
    <row r="194" spans="1:6" ht="14.25" customHeight="1">
      <c r="A194" s="981"/>
      <c r="B194" s="992"/>
      <c r="C194" s="732"/>
      <c r="D194" s="556">
        <v>43132</v>
      </c>
      <c r="E194" s="564">
        <f>'GJNH Bed Occupancy &amp; Wait List'!AB79</f>
        <v>0.91200000000000003</v>
      </c>
      <c r="F194" s="989"/>
    </row>
    <row r="195" spans="1:6" ht="14.25" customHeight="1">
      <c r="A195" s="981"/>
      <c r="B195" s="992"/>
      <c r="C195" s="732"/>
      <c r="D195" s="556">
        <v>43160</v>
      </c>
      <c r="E195" s="564">
        <f>'GJNH Bed Occupancy &amp; Wait List'!AC79</f>
        <v>0.93100000000000005</v>
      </c>
      <c r="F195" s="989"/>
    </row>
    <row r="196" spans="1:6" ht="14.25" customHeight="1">
      <c r="A196" s="981"/>
      <c r="B196" s="992"/>
      <c r="C196" s="732"/>
      <c r="D196" s="556">
        <v>43191</v>
      </c>
      <c r="E196" s="564">
        <f>'GJNH Bed Occupancy &amp; Wait List'!AD79</f>
        <v>0.93300000000000005</v>
      </c>
      <c r="F196" s="989"/>
    </row>
    <row r="197" spans="1:6" ht="14.25" customHeight="1" thickBot="1">
      <c r="A197" s="982"/>
      <c r="B197" s="993"/>
      <c r="C197" s="987"/>
      <c r="D197" s="590">
        <v>43221</v>
      </c>
      <c r="E197" s="591">
        <f>'GJNH Bed Occupancy &amp; Wait List'!AE79</f>
        <v>0.93300000000000005</v>
      </c>
      <c r="F197" s="990"/>
    </row>
    <row r="198" spans="1:6" ht="14.25" customHeight="1">
      <c r="A198" s="980">
        <v>6.1</v>
      </c>
      <c r="B198" s="983" t="s">
        <v>226</v>
      </c>
      <c r="C198" s="986"/>
      <c r="D198" s="588">
        <v>42887</v>
      </c>
      <c r="E198" s="589">
        <f>'GJNH Bed Occupancy &amp; Wait List'!T82</f>
        <v>0.99099999999999999</v>
      </c>
      <c r="F198" s="988" t="str">
        <f>'GJNH Bed Occupancy &amp; Wait List'!AP82</f>
        <v>100% of patients received new outpatient consultations within 12 weeks of referral for the eighth successive month.</v>
      </c>
    </row>
    <row r="199" spans="1:6" ht="14.25" customHeight="1">
      <c r="A199" s="981"/>
      <c r="B199" s="984"/>
      <c r="C199" s="732"/>
      <c r="D199" s="556">
        <v>42917</v>
      </c>
      <c r="E199" s="564">
        <f>'GJNH Bed Occupancy &amp; Wait List'!U82</f>
        <v>1</v>
      </c>
      <c r="F199" s="989"/>
    </row>
    <row r="200" spans="1:6" ht="14.25" customHeight="1">
      <c r="A200" s="981"/>
      <c r="B200" s="984"/>
      <c r="C200" s="732"/>
      <c r="D200" s="556">
        <v>42948</v>
      </c>
      <c r="E200" s="564">
        <f>'GJNH Bed Occupancy &amp; Wait List'!V82</f>
        <v>1</v>
      </c>
      <c r="F200" s="989"/>
    </row>
    <row r="201" spans="1:6" ht="14.25" customHeight="1">
      <c r="A201" s="981"/>
      <c r="B201" s="984"/>
      <c r="C201" s="732"/>
      <c r="D201" s="556">
        <v>42979</v>
      </c>
      <c r="E201" s="564">
        <f>'GJNH Bed Occupancy &amp; Wait List'!W82</f>
        <v>1</v>
      </c>
      <c r="F201" s="989"/>
    </row>
    <row r="202" spans="1:6" ht="14.25" customHeight="1">
      <c r="A202" s="981"/>
      <c r="B202" s="984"/>
      <c r="C202" s="732"/>
      <c r="D202" s="556">
        <v>43009</v>
      </c>
      <c r="E202" s="564">
        <f>'GJNH Bed Occupancy &amp; Wait List'!X82</f>
        <v>0.995</v>
      </c>
      <c r="F202" s="989"/>
    </row>
    <row r="203" spans="1:6" ht="14.25" customHeight="1">
      <c r="A203" s="981"/>
      <c r="B203" s="984"/>
      <c r="C203" s="732"/>
      <c r="D203" s="556">
        <v>43040</v>
      </c>
      <c r="E203" s="564">
        <f>'GJNH Bed Occupancy &amp; Wait List'!Y82</f>
        <v>1</v>
      </c>
      <c r="F203" s="989"/>
    </row>
    <row r="204" spans="1:6" ht="14.25" customHeight="1">
      <c r="A204" s="981"/>
      <c r="B204" s="984"/>
      <c r="C204" s="732"/>
      <c r="D204" s="556">
        <v>43070</v>
      </c>
      <c r="E204" s="564">
        <f>'GJNH Bed Occupancy &amp; Wait List'!Z82</f>
        <v>1</v>
      </c>
      <c r="F204" s="989"/>
    </row>
    <row r="205" spans="1:6" ht="14.25" customHeight="1">
      <c r="A205" s="981"/>
      <c r="B205" s="984"/>
      <c r="C205" s="732"/>
      <c r="D205" s="556">
        <v>43101</v>
      </c>
      <c r="E205" s="564">
        <f>'GJNH Bed Occupancy &amp; Wait List'!AA82</f>
        <v>1</v>
      </c>
      <c r="F205" s="989"/>
    </row>
    <row r="206" spans="1:6" ht="14.25" customHeight="1">
      <c r="A206" s="981"/>
      <c r="B206" s="984"/>
      <c r="C206" s="732"/>
      <c r="D206" s="556">
        <v>43132</v>
      </c>
      <c r="E206" s="564">
        <f>'GJNH Bed Occupancy &amp; Wait List'!AB82</f>
        <v>1</v>
      </c>
      <c r="F206" s="989"/>
    </row>
    <row r="207" spans="1:6" ht="14.25" customHeight="1">
      <c r="A207" s="981"/>
      <c r="B207" s="984"/>
      <c r="C207" s="732"/>
      <c r="D207" s="556">
        <v>43160</v>
      </c>
      <c r="E207" s="564">
        <f>'GJNH Bed Occupancy &amp; Wait List'!AC82</f>
        <v>1</v>
      </c>
      <c r="F207" s="989"/>
    </row>
    <row r="208" spans="1:6" ht="14.25" customHeight="1">
      <c r="A208" s="981"/>
      <c r="B208" s="984"/>
      <c r="C208" s="732"/>
      <c r="D208" s="556">
        <v>43191</v>
      </c>
      <c r="E208" s="564">
        <f>'GJNH Bed Occupancy &amp; Wait List'!AD82</f>
        <v>1</v>
      </c>
      <c r="F208" s="989"/>
    </row>
    <row r="209" spans="1:6" ht="14.25" customHeight="1" thickBot="1">
      <c r="A209" s="982"/>
      <c r="B209" s="985"/>
      <c r="C209" s="987"/>
      <c r="D209" s="590">
        <v>43221</v>
      </c>
      <c r="E209" s="591">
        <f>'GJNH Bed Occupancy &amp; Wait List'!AE82</f>
        <v>1</v>
      </c>
      <c r="F209" s="990"/>
    </row>
  </sheetData>
  <mergeCells count="76">
    <mergeCell ref="A198:A209"/>
    <mergeCell ref="B198:B209"/>
    <mergeCell ref="C198:C209"/>
    <mergeCell ref="F198:F209"/>
    <mergeCell ref="A185:F185"/>
    <mergeCell ref="B186:B197"/>
    <mergeCell ref="A186:A197"/>
    <mergeCell ref="C186:C197"/>
    <mergeCell ref="F186:F197"/>
    <mergeCell ref="A161:A172"/>
    <mergeCell ref="B161:B172"/>
    <mergeCell ref="C161:C172"/>
    <mergeCell ref="F161:F172"/>
    <mergeCell ref="A173:A184"/>
    <mergeCell ref="B173:B184"/>
    <mergeCell ref="C173:C184"/>
    <mergeCell ref="F173:F184"/>
    <mergeCell ref="A137:A148"/>
    <mergeCell ref="B137:B148"/>
    <mergeCell ref="C137:C148"/>
    <mergeCell ref="F137:F148"/>
    <mergeCell ref="A149:A160"/>
    <mergeCell ref="B149:B160"/>
    <mergeCell ref="C149:C160"/>
    <mergeCell ref="F149:F160"/>
    <mergeCell ref="A125:A136"/>
    <mergeCell ref="B125:B136"/>
    <mergeCell ref="C125:C136"/>
    <mergeCell ref="F125:F136"/>
    <mergeCell ref="A100:A111"/>
    <mergeCell ref="B100:B111"/>
    <mergeCell ref="C100:C111"/>
    <mergeCell ref="F100:F111"/>
    <mergeCell ref="A112:A123"/>
    <mergeCell ref="B112:B123"/>
    <mergeCell ref="C112:C123"/>
    <mergeCell ref="F112:F123"/>
    <mergeCell ref="A76:A87"/>
    <mergeCell ref="B76:B87"/>
    <mergeCell ref="C76:C87"/>
    <mergeCell ref="F76:F87"/>
    <mergeCell ref="A88:A99"/>
    <mergeCell ref="B88:B99"/>
    <mergeCell ref="C88:C99"/>
    <mergeCell ref="F88:F99"/>
    <mergeCell ref="A52:A63"/>
    <mergeCell ref="B52:B63"/>
    <mergeCell ref="C52:C63"/>
    <mergeCell ref="F52:F63"/>
    <mergeCell ref="A64:A75"/>
    <mergeCell ref="B64:B75"/>
    <mergeCell ref="C64:C75"/>
    <mergeCell ref="F64:F75"/>
    <mergeCell ref="B28:B39"/>
    <mergeCell ref="C28:C39"/>
    <mergeCell ref="F28:F39"/>
    <mergeCell ref="A40:A51"/>
    <mergeCell ref="B40:B51"/>
    <mergeCell ref="C40:C51"/>
    <mergeCell ref="F40:F51"/>
    <mergeCell ref="A16:A27"/>
    <mergeCell ref="A124:F124"/>
    <mergeCell ref="A1:A2"/>
    <mergeCell ref="B1:B2"/>
    <mergeCell ref="C1:C2"/>
    <mergeCell ref="F1:F2"/>
    <mergeCell ref="A3:F3"/>
    <mergeCell ref="A4:A15"/>
    <mergeCell ref="B4:B15"/>
    <mergeCell ref="C4:C15"/>
    <mergeCell ref="F4:F15"/>
    <mergeCell ref="D1:E2"/>
    <mergeCell ref="B16:B27"/>
    <mergeCell ref="C16:C27"/>
    <mergeCell ref="F16:F27"/>
    <mergeCell ref="A28:A39"/>
  </mergeCells>
  <pageMargins left="0.70866141732283472" right="0.70866141732283472" top="0.74803149606299213" bottom="0.74803149606299213" header="0.31496062992125984" footer="0.31496062992125984"/>
  <pageSetup paperSize="9" scale="43" orientation="portrait" r:id="rId1"/>
  <headerFooter>
    <oddHeader>&amp;L&amp;"Arial,Bold"Golden Jubilee National Hospital&amp;C&amp;"Arial,Bold"Corporate Balance Scorecard 2018-19&amp;R&amp;"Arial,Bold"Appendix 1</oddHeader>
  </headerFooter>
  <rowBreaks count="1" manualBreakCount="1">
    <brk id="123" max="5" man="1"/>
  </rowBreaks>
  <colBreaks count="1" manualBreakCount="1">
    <brk id="6" max="1048575" man="1"/>
  </colBreaks>
  <drawing r:id="rId2"/>
</worksheet>
</file>

<file path=xl/worksheets/sheet4.xml><?xml version="1.0" encoding="utf-8"?>
<worksheet xmlns="http://schemas.openxmlformats.org/spreadsheetml/2006/main" xmlns:r="http://schemas.openxmlformats.org/officeDocument/2006/relationships">
  <dimension ref="A1:F37"/>
  <sheetViews>
    <sheetView topLeftCell="A34" zoomScaleNormal="100" zoomScaleSheetLayoutView="70" workbookViewId="0">
      <selection activeCell="E15" sqref="E15"/>
    </sheetView>
  </sheetViews>
  <sheetFormatPr defaultRowHeight="12.75"/>
  <cols>
    <col min="1" max="1" width="5.5703125" customWidth="1"/>
    <col min="2" max="2" width="17.140625" style="541" customWidth="1"/>
    <col min="3" max="3" width="134.42578125" customWidth="1"/>
    <col min="4" max="4" width="27.85546875" customWidth="1"/>
  </cols>
  <sheetData>
    <row r="1" spans="1:6">
      <c r="A1" s="999" t="s">
        <v>16</v>
      </c>
      <c r="B1" s="999" t="s">
        <v>189</v>
      </c>
      <c r="C1" s="999" t="s">
        <v>188</v>
      </c>
      <c r="D1" s="999" t="s">
        <v>187</v>
      </c>
    </row>
    <row r="2" spans="1:6" ht="22.5" customHeight="1">
      <c r="A2" s="999"/>
      <c r="B2" s="999"/>
      <c r="C2" s="999"/>
      <c r="D2" s="999"/>
    </row>
    <row r="3" spans="1:6" ht="18">
      <c r="A3" s="1005" t="s">
        <v>190</v>
      </c>
      <c r="B3" s="1005"/>
      <c r="C3" s="1005"/>
      <c r="D3" s="1005"/>
    </row>
    <row r="4" spans="1:6" ht="67.5" customHeight="1">
      <c r="A4" s="693">
        <v>7.1</v>
      </c>
      <c r="B4" s="994" t="s">
        <v>306</v>
      </c>
      <c r="C4" s="732"/>
      <c r="D4" s="1000" t="str">
        <f>'GJNH Bed Occupancy &amp; Wait List'!AP90</f>
        <v>DOSA rates are calculated using coded data meaning that figures are not available for at least 6 weeks following discharge. 
Orthopaedic DOSA rates during 2017/18 had been steadily increasing throughout the year.</v>
      </c>
    </row>
    <row r="5" spans="1:6" ht="67.5" customHeight="1">
      <c r="A5" s="693"/>
      <c r="B5" s="994"/>
      <c r="C5" s="732"/>
      <c r="D5" s="1001"/>
    </row>
    <row r="6" spans="1:6" ht="67.5" customHeight="1">
      <c r="A6" s="693"/>
      <c r="B6" s="994"/>
      <c r="C6" s="732"/>
      <c r="D6" s="1002"/>
    </row>
    <row r="7" spans="1:6" ht="67.5" customHeight="1">
      <c r="A7" s="693">
        <v>7.2</v>
      </c>
      <c r="B7" s="995" t="s">
        <v>305</v>
      </c>
      <c r="C7" s="732"/>
      <c r="D7" s="1003" t="str">
        <f>'GJNH Bed Occupancy &amp; Wait List'!AP93</f>
        <v>DOSA rates are calculated using coded data meaning that figures are not available for at least 6 weeks following discharge. 
Thoracic surgery DOSA rates had been steadily increasing during 2017/18.</v>
      </c>
    </row>
    <row r="8" spans="1:6" ht="67.5" customHeight="1">
      <c r="A8" s="693"/>
      <c r="B8" s="996"/>
      <c r="C8" s="732"/>
      <c r="D8" s="1003"/>
    </row>
    <row r="9" spans="1:6" ht="67.5" customHeight="1">
      <c r="A9" s="693"/>
      <c r="B9" s="997"/>
      <c r="C9" s="732"/>
      <c r="D9" s="1003"/>
    </row>
    <row r="10" spans="1:6" ht="67.5" customHeight="1">
      <c r="A10" s="693">
        <v>7.3</v>
      </c>
      <c r="B10" s="994" t="s">
        <v>304</v>
      </c>
      <c r="C10" s="732"/>
      <c r="D10" s="1004" t="str">
        <f>'GJNH Bed Occupancy &amp; Wait List'!AP96</f>
        <v>Cardiac surgery DOSA rates had been increasing steadily during 2017, however the figure fell dramatically in January 2018 due to absence in the scheduling office. Processes within the scheduling office have been reviewed and are in the process of being made more robust with DOSA rates recovering in the process.</v>
      </c>
    </row>
    <row r="11" spans="1:6" ht="67.5" customHeight="1">
      <c r="A11" s="693"/>
      <c r="B11" s="994"/>
      <c r="C11" s="732"/>
      <c r="D11" s="1003"/>
    </row>
    <row r="12" spans="1:6" ht="67.5" customHeight="1">
      <c r="A12" s="693"/>
      <c r="B12" s="994"/>
      <c r="C12" s="732"/>
      <c r="D12" s="1003"/>
    </row>
    <row r="13" spans="1:6" ht="48" customHeight="1">
      <c r="A13" s="1006" t="s">
        <v>191</v>
      </c>
      <c r="B13" s="1007"/>
      <c r="C13" s="1007"/>
      <c r="D13" s="1008"/>
      <c r="E13" s="523"/>
      <c r="F13" s="523"/>
    </row>
    <row r="14" spans="1:6" ht="67.5" customHeight="1">
      <c r="A14" s="837">
        <v>8.1</v>
      </c>
      <c r="B14" s="998" t="s">
        <v>303</v>
      </c>
      <c r="C14" s="732"/>
      <c r="D14" s="1009" t="str">
        <f>'GJNH Bed Occupancy &amp; Wait List'!AP100</f>
        <v>The Cardiac surgery cancellation rate has been below the improvement target since its introduction in April. 
June reported 14 Cardiac surgery cancellations, the most common reasons for cancellation were due to the patient not being fit or as a result of a lack of OR time.</v>
      </c>
    </row>
    <row r="15" spans="1:6" ht="67.5" customHeight="1">
      <c r="A15" s="837"/>
      <c r="B15" s="998"/>
      <c r="C15" s="732"/>
      <c r="D15" s="1009"/>
    </row>
    <row r="16" spans="1:6" ht="67.5" customHeight="1">
      <c r="A16" s="837"/>
      <c r="B16" s="998"/>
      <c r="C16" s="732"/>
      <c r="D16" s="1009"/>
    </row>
    <row r="17" spans="1:4" ht="67.5" customHeight="1">
      <c r="A17" s="837">
        <v>8.1999999999999993</v>
      </c>
      <c r="B17" s="998" t="s">
        <v>302</v>
      </c>
      <c r="C17" s="732"/>
      <c r="D17" s="1013" t="str">
        <f>'GJNH Bed Occupancy &amp; Wait List'!AP103</f>
        <v>Thoracic surgery has been set an improvement target of obtaining a 5% monthly cancellation rate by March 2019, during May (2.6%) and June (3.6%) this figure was achieved.</v>
      </c>
    </row>
    <row r="18" spans="1:4" ht="67.5" customHeight="1">
      <c r="A18" s="837"/>
      <c r="B18" s="998"/>
      <c r="C18" s="732"/>
      <c r="D18" s="637"/>
    </row>
    <row r="19" spans="1:4" ht="67.5" customHeight="1">
      <c r="A19" s="837"/>
      <c r="B19" s="998"/>
      <c r="C19" s="732"/>
      <c r="D19" s="638"/>
    </row>
    <row r="20" spans="1:4" ht="67.5" customHeight="1">
      <c r="A20" s="837">
        <v>8.3000000000000007</v>
      </c>
      <c r="B20" s="998" t="s">
        <v>301</v>
      </c>
      <c r="C20" s="732"/>
      <c r="D20" s="1013" t="str">
        <f>'GJNH Bed Occupancy &amp; Wait List'!AP106</f>
        <v>One patient was cancelled in June for Plastic Surgery, this was due to the patient not being fit.</v>
      </c>
    </row>
    <row r="21" spans="1:4" ht="67.5" customHeight="1">
      <c r="A21" s="837"/>
      <c r="B21" s="998"/>
      <c r="C21" s="732"/>
      <c r="D21" s="637"/>
    </row>
    <row r="22" spans="1:4" ht="67.5" customHeight="1">
      <c r="A22" s="837"/>
      <c r="B22" s="998"/>
      <c r="C22" s="732"/>
      <c r="D22" s="638"/>
    </row>
    <row r="23" spans="1:4" ht="67.5" customHeight="1">
      <c r="A23" s="837">
        <v>8.4</v>
      </c>
      <c r="B23" s="998" t="s">
        <v>300</v>
      </c>
      <c r="C23" s="732"/>
      <c r="D23" s="1013" t="str">
        <f>'GJNH Bed Occupancy &amp; Wait List'!AP109</f>
        <v>Fourteen patients had their endoscopies cancelled in June, the number one reason for cancellation was that the procedure was not required which accounted for five cancellations.</v>
      </c>
    </row>
    <row r="24" spans="1:4" ht="67.5" customHeight="1">
      <c r="A24" s="837"/>
      <c r="B24" s="998"/>
      <c r="C24" s="732"/>
      <c r="D24" s="637"/>
    </row>
    <row r="25" spans="1:4" ht="67.5" customHeight="1">
      <c r="A25" s="837"/>
      <c r="B25" s="998"/>
      <c r="C25" s="732"/>
      <c r="D25" s="638"/>
    </row>
    <row r="26" spans="1:4" ht="67.5" customHeight="1">
      <c r="A26" s="837">
        <v>8.5</v>
      </c>
      <c r="B26" s="998" t="s">
        <v>299</v>
      </c>
      <c r="C26" s="732"/>
      <c r="D26" s="1013" t="str">
        <f>'GJNH Bed Occupancy &amp; Wait List'!AP112</f>
        <v>The General Surgery cancellation rate for June was 0.06% above target. There were six cancellations in June, four of which were due to the patient not being fit, one was a DNA and one was due to a patient being listed for a procedure that is not carried out at the GJNH.</v>
      </c>
    </row>
    <row r="27" spans="1:4" ht="67.5" customHeight="1">
      <c r="A27" s="837"/>
      <c r="B27" s="998"/>
      <c r="C27" s="732"/>
      <c r="D27" s="637"/>
    </row>
    <row r="28" spans="1:4" ht="67.5" customHeight="1">
      <c r="A28" s="837"/>
      <c r="B28" s="998"/>
      <c r="C28" s="732"/>
      <c r="D28" s="638"/>
    </row>
    <row r="29" spans="1:4" ht="67.5" customHeight="1">
      <c r="A29" s="837">
        <v>8.6</v>
      </c>
      <c r="B29" s="1010" t="s">
        <v>298</v>
      </c>
      <c r="C29" s="732"/>
      <c r="D29" s="1013" t="str">
        <f>'GJNH Bed Occupancy &amp; Wait List'!AP115</f>
        <v>There were 21 Orthopaedic cancellations in June, up from the seven reported in May. Thirteen of the June cancellations were due to the patient not being fit for surgery.</v>
      </c>
    </row>
    <row r="30" spans="1:4" ht="67.5" customHeight="1">
      <c r="A30" s="837"/>
      <c r="B30" s="1011"/>
      <c r="C30" s="732"/>
      <c r="D30" s="637"/>
    </row>
    <row r="31" spans="1:4" ht="67.5" customHeight="1">
      <c r="A31" s="837"/>
      <c r="B31" s="1012"/>
      <c r="C31" s="732"/>
      <c r="D31" s="638"/>
    </row>
    <row r="32" spans="1:4" ht="67.5" customHeight="1">
      <c r="A32" s="837">
        <v>8.6999999999999993</v>
      </c>
      <c r="B32" s="998" t="s">
        <v>297</v>
      </c>
      <c r="C32" s="732"/>
      <c r="D32" s="1013" t="str">
        <f>'GJNH Bed Occupancy &amp; Wait List'!AP118</f>
        <v>The Ophthalmology cancellation rate was reported at below the 3% target for May and June. With 16 patients having opthalmology procedures cancelled in June.</v>
      </c>
    </row>
    <row r="33" spans="1:4" ht="67.5" customHeight="1">
      <c r="A33" s="837"/>
      <c r="B33" s="998"/>
      <c r="C33" s="732"/>
      <c r="D33" s="637"/>
    </row>
    <row r="34" spans="1:4" ht="67.5" customHeight="1">
      <c r="A34" s="837"/>
      <c r="B34" s="998"/>
      <c r="C34" s="732"/>
      <c r="D34" s="638"/>
    </row>
    <row r="35" spans="1:4" ht="67.5" customHeight="1">
      <c r="A35" s="837">
        <v>8.8000000000000007</v>
      </c>
      <c r="B35" s="998" t="s">
        <v>296</v>
      </c>
      <c r="C35" s="732"/>
      <c r="D35" s="1013" t="str">
        <f>'GJNH Bed Occupancy &amp; Wait List'!AP121</f>
        <v xml:space="preserve">The cardiology cancellation rate for June was 0.1% above the month's improvement target but has shown a reduction compared to the May target. Both months reported two cancellations but an additional patient had a cardiology procedure in June. </v>
      </c>
    </row>
    <row r="36" spans="1:4" ht="67.5" customHeight="1">
      <c r="A36" s="837"/>
      <c r="B36" s="998"/>
      <c r="C36" s="732"/>
      <c r="D36" s="637"/>
    </row>
    <row r="37" spans="1:4" ht="67.5" customHeight="1">
      <c r="A37" s="837"/>
      <c r="B37" s="998"/>
      <c r="C37" s="732"/>
      <c r="D37" s="638"/>
    </row>
  </sheetData>
  <mergeCells count="50">
    <mergeCell ref="C32:C34"/>
    <mergeCell ref="C35:C37"/>
    <mergeCell ref="D32:D34"/>
    <mergeCell ref="D35:D37"/>
    <mergeCell ref="D17:D19"/>
    <mergeCell ref="D20:D22"/>
    <mergeCell ref="C23:C25"/>
    <mergeCell ref="D23:D25"/>
    <mergeCell ref="C26:C28"/>
    <mergeCell ref="D26:D28"/>
    <mergeCell ref="C29:C31"/>
    <mergeCell ref="D29:D31"/>
    <mergeCell ref="A35:A37"/>
    <mergeCell ref="B35:B37"/>
    <mergeCell ref="A3:D3"/>
    <mergeCell ref="A13:D13"/>
    <mergeCell ref="C14:C16"/>
    <mergeCell ref="D14:D16"/>
    <mergeCell ref="C17:C19"/>
    <mergeCell ref="C20:C22"/>
    <mergeCell ref="A26:A28"/>
    <mergeCell ref="B26:B28"/>
    <mergeCell ref="A29:A31"/>
    <mergeCell ref="B29:B31"/>
    <mergeCell ref="A32:A34"/>
    <mergeCell ref="B32:B34"/>
    <mergeCell ref="A17:A19"/>
    <mergeCell ref="B17:B19"/>
    <mergeCell ref="A20:A22"/>
    <mergeCell ref="B20:B22"/>
    <mergeCell ref="A23:A25"/>
    <mergeCell ref="B23:B25"/>
    <mergeCell ref="D1:D2"/>
    <mergeCell ref="D4:D6"/>
    <mergeCell ref="D7:D9"/>
    <mergeCell ref="D10:D12"/>
    <mergeCell ref="A14:A16"/>
    <mergeCell ref="B14:B16"/>
    <mergeCell ref="C4:C6"/>
    <mergeCell ref="C7:C9"/>
    <mergeCell ref="C10:C12"/>
    <mergeCell ref="A1:A2"/>
    <mergeCell ref="B1:B2"/>
    <mergeCell ref="C1:C2"/>
    <mergeCell ref="A4:A6"/>
    <mergeCell ref="B4:B6"/>
    <mergeCell ref="A7:A9"/>
    <mergeCell ref="B7:B9"/>
    <mergeCell ref="A10:A12"/>
    <mergeCell ref="B10:B12"/>
  </mergeCells>
  <pageMargins left="0.70866141732283472" right="0.70866141732283472" top="0.74803149606299213" bottom="0.74803149606299213" header="0.31496062992125984" footer="0.31496062992125984"/>
  <pageSetup paperSize="9" scale="45" orientation="portrait" r:id="rId1"/>
  <headerFooter>
    <oddHeader>&amp;L&amp;"Arial,Bold"Golden Jubilee National Hospital&amp;C&amp;"Arial,Bold"Corporate Balance Scorecard 2018-19&amp;R&amp;"Arial,Bold"Appendix 1</oddHeader>
  </headerFooter>
  <rowBreaks count="1" manualBreakCount="1">
    <brk id="12" max="3" man="1"/>
  </rowBreaks>
  <drawing r:id="rId2"/>
  <legacyDrawing r:id="rId3"/>
</worksheet>
</file>

<file path=xl/worksheets/sheet5.xml><?xml version="1.0" encoding="utf-8"?>
<worksheet xmlns="http://schemas.openxmlformats.org/spreadsheetml/2006/main" xmlns:r="http://schemas.openxmlformats.org/officeDocument/2006/relationships">
  <dimension ref="A1:AT1003"/>
  <sheetViews>
    <sheetView tabSelected="1" zoomScale="70" zoomScaleNormal="70" zoomScaleSheetLayoutView="50" workbookViewId="0">
      <pane ySplit="2" topLeftCell="A33" activePane="bottomLeft" state="frozen"/>
      <selection pane="bottomLeft" activeCell="B12" sqref="B12:B14"/>
    </sheetView>
  </sheetViews>
  <sheetFormatPr defaultRowHeight="14.25"/>
  <cols>
    <col min="1" max="1" width="9.28515625" style="87" customWidth="1"/>
    <col min="2" max="2" width="36.7109375" style="71" customWidth="1"/>
    <col min="3" max="3" width="12.5703125" style="75" customWidth="1"/>
    <col min="4" max="4" width="32.7109375" style="72" customWidth="1"/>
    <col min="5" max="5" width="0.28515625" style="72" customWidth="1"/>
    <col min="6" max="6" width="10.28515625" style="88" hidden="1" customWidth="1"/>
    <col min="7" max="8" width="10" style="84" hidden="1" customWidth="1"/>
    <col min="9" max="10" width="10.85546875" style="84" hidden="1" customWidth="1"/>
    <col min="11" max="12" width="10.42578125" style="84" hidden="1" customWidth="1"/>
    <col min="13" max="13" width="10.28515625" style="84" hidden="1" customWidth="1"/>
    <col min="14" max="15" width="10" style="84" hidden="1" customWidth="1"/>
    <col min="16" max="17" width="10.42578125" style="84" hidden="1" customWidth="1"/>
    <col min="18" max="18" width="0.140625" style="88" customWidth="1"/>
    <col min="19" max="29" width="0.140625" style="84" customWidth="1"/>
    <col min="30" max="41" width="10" style="84" customWidth="1"/>
    <col min="42" max="42" width="41.7109375" style="109" customWidth="1"/>
    <col min="43" max="43" width="71.140625" style="72" customWidth="1"/>
    <col min="44" max="44" width="11.42578125" style="72" customWidth="1"/>
    <col min="45" max="45" width="13.28515625" style="72" bestFit="1" customWidth="1"/>
    <col min="46" max="46" width="13" style="72" bestFit="1" customWidth="1"/>
    <col min="47" max="49" width="9.140625" style="72" customWidth="1"/>
    <col min="50" max="16384" width="9.140625" style="72"/>
  </cols>
  <sheetData>
    <row r="1" spans="1:45" ht="91.5" customHeight="1">
      <c r="A1" s="1060" t="s">
        <v>16</v>
      </c>
      <c r="B1" s="1072" t="s">
        <v>15</v>
      </c>
      <c r="C1" s="1072" t="s">
        <v>6</v>
      </c>
      <c r="D1" s="1074" t="s">
        <v>10</v>
      </c>
      <c r="E1" s="76"/>
      <c r="F1" s="1076"/>
      <c r="G1" s="1069"/>
      <c r="H1" s="1069"/>
      <c r="I1" s="1069"/>
      <c r="J1" s="1069"/>
      <c r="K1" s="1069"/>
      <c r="L1" s="1069"/>
      <c r="M1" s="1069"/>
      <c r="N1" s="1069"/>
      <c r="O1" s="1069"/>
      <c r="P1" s="1069"/>
      <c r="Q1" s="1069"/>
      <c r="R1" s="1068"/>
      <c r="S1" s="1069"/>
      <c r="T1" s="1069"/>
      <c r="U1" s="1069"/>
      <c r="V1" s="1069"/>
      <c r="W1" s="1069"/>
      <c r="X1" s="1069"/>
      <c r="Y1" s="1069"/>
      <c r="Z1" s="1069"/>
      <c r="AA1" s="1069"/>
      <c r="AB1" s="1069"/>
      <c r="AC1" s="1070"/>
      <c r="AD1" s="1068" t="s">
        <v>1</v>
      </c>
      <c r="AE1" s="1069"/>
      <c r="AF1" s="1069"/>
      <c r="AG1" s="1069"/>
      <c r="AH1" s="1069"/>
      <c r="AI1" s="1069"/>
      <c r="AJ1" s="1069"/>
      <c r="AK1" s="1069"/>
      <c r="AL1" s="1069"/>
      <c r="AM1" s="1069"/>
      <c r="AN1" s="1069"/>
      <c r="AO1" s="1070"/>
      <c r="AP1" s="1058" t="s">
        <v>60</v>
      </c>
      <c r="AQ1" s="1060" t="s">
        <v>174</v>
      </c>
      <c r="AR1" s="71"/>
      <c r="AS1" s="71"/>
    </row>
    <row r="2" spans="1:45" ht="28.5" customHeight="1">
      <c r="A2" s="1071"/>
      <c r="B2" s="1073"/>
      <c r="C2" s="1073"/>
      <c r="D2" s="1075"/>
      <c r="E2" s="77" t="s">
        <v>36</v>
      </c>
      <c r="F2" s="89">
        <v>42461</v>
      </c>
      <c r="G2" s="89">
        <v>42491</v>
      </c>
      <c r="H2" s="89">
        <v>42522</v>
      </c>
      <c r="I2" s="89">
        <v>42552</v>
      </c>
      <c r="J2" s="89">
        <v>42583</v>
      </c>
      <c r="K2" s="89">
        <v>42614</v>
      </c>
      <c r="L2" s="89">
        <v>42644</v>
      </c>
      <c r="M2" s="89">
        <v>42675</v>
      </c>
      <c r="N2" s="89">
        <v>42705</v>
      </c>
      <c r="O2" s="89">
        <v>42736</v>
      </c>
      <c r="P2" s="89">
        <v>42767</v>
      </c>
      <c r="Q2" s="89">
        <v>42795</v>
      </c>
      <c r="R2" s="89">
        <v>42826</v>
      </c>
      <c r="S2" s="89">
        <v>42856</v>
      </c>
      <c r="T2" s="89">
        <v>42887</v>
      </c>
      <c r="U2" s="89">
        <v>42917</v>
      </c>
      <c r="V2" s="89">
        <v>42948</v>
      </c>
      <c r="W2" s="89">
        <v>42979</v>
      </c>
      <c r="X2" s="89">
        <v>43009</v>
      </c>
      <c r="Y2" s="89">
        <v>43040</v>
      </c>
      <c r="Z2" s="89">
        <v>43070</v>
      </c>
      <c r="AA2" s="89">
        <v>43101</v>
      </c>
      <c r="AB2" s="89">
        <v>43132</v>
      </c>
      <c r="AC2" s="89">
        <v>43160</v>
      </c>
      <c r="AD2" s="89">
        <v>43191</v>
      </c>
      <c r="AE2" s="89">
        <v>43221</v>
      </c>
      <c r="AF2" s="89">
        <v>43252</v>
      </c>
      <c r="AG2" s="89">
        <v>43282</v>
      </c>
      <c r="AH2" s="89">
        <v>43313</v>
      </c>
      <c r="AI2" s="89">
        <v>43344</v>
      </c>
      <c r="AJ2" s="89">
        <v>43374</v>
      </c>
      <c r="AK2" s="89">
        <v>43405</v>
      </c>
      <c r="AL2" s="89">
        <v>43435</v>
      </c>
      <c r="AM2" s="89">
        <v>43466</v>
      </c>
      <c r="AN2" s="89">
        <v>43497</v>
      </c>
      <c r="AO2" s="89">
        <v>43525</v>
      </c>
      <c r="AP2" s="1059"/>
      <c r="AQ2" s="1061"/>
      <c r="AR2" s="71"/>
      <c r="AS2" s="71"/>
    </row>
    <row r="3" spans="1:45" s="73" customFormat="1" ht="57.75" customHeight="1">
      <c r="A3" s="1039" t="s">
        <v>18</v>
      </c>
      <c r="B3" s="1040"/>
      <c r="C3" s="1040"/>
      <c r="D3" s="1041"/>
      <c r="E3" s="660"/>
      <c r="F3" s="660"/>
      <c r="G3" s="660"/>
      <c r="H3" s="660"/>
      <c r="I3" s="660"/>
      <c r="J3" s="660"/>
      <c r="K3" s="660"/>
      <c r="L3" s="660"/>
      <c r="M3" s="660"/>
      <c r="N3" s="660"/>
      <c r="O3" s="660"/>
      <c r="P3" s="660"/>
      <c r="Q3" s="660"/>
      <c r="R3" s="660"/>
      <c r="S3" s="660"/>
      <c r="T3" s="660"/>
      <c r="U3" s="660"/>
      <c r="V3" s="660"/>
      <c r="W3" s="660"/>
      <c r="X3" s="660"/>
      <c r="Y3" s="660"/>
      <c r="Z3" s="660"/>
      <c r="AA3" s="660"/>
      <c r="AB3" s="660"/>
      <c r="AC3" s="660"/>
      <c r="AD3" s="660"/>
      <c r="AE3" s="660"/>
      <c r="AF3" s="660"/>
      <c r="AG3" s="660"/>
      <c r="AH3" s="660"/>
      <c r="AI3" s="660"/>
      <c r="AJ3" s="660"/>
      <c r="AK3" s="660"/>
      <c r="AL3" s="660"/>
      <c r="AM3" s="660"/>
      <c r="AN3" s="660"/>
      <c r="AO3" s="660"/>
      <c r="AP3" s="660"/>
      <c r="AQ3" s="1042"/>
      <c r="AR3" s="155"/>
      <c r="AS3" s="155"/>
    </row>
    <row r="4" spans="1:45" ht="52.5" customHeight="1">
      <c r="A4" s="124">
        <v>1.1000000000000001</v>
      </c>
      <c r="B4" s="1037" t="s">
        <v>117</v>
      </c>
      <c r="C4" s="1062" t="s">
        <v>162</v>
      </c>
      <c r="D4" s="1064" t="s">
        <v>12</v>
      </c>
      <c r="E4" s="78" t="s">
        <v>47</v>
      </c>
      <c r="F4" s="199">
        <v>0</v>
      </c>
      <c r="G4" s="199">
        <v>0</v>
      </c>
      <c r="H4" s="200">
        <v>1</v>
      </c>
      <c r="I4" s="199">
        <v>1</v>
      </c>
      <c r="J4" s="199">
        <v>0</v>
      </c>
      <c r="K4" s="199">
        <v>0</v>
      </c>
      <c r="L4" s="199">
        <v>0</v>
      </c>
      <c r="M4" s="199">
        <v>0</v>
      </c>
      <c r="N4" s="199">
        <v>0</v>
      </c>
      <c r="O4" s="199">
        <v>0</v>
      </c>
      <c r="P4" s="199">
        <v>0</v>
      </c>
      <c r="Q4" s="199">
        <v>0</v>
      </c>
      <c r="R4" s="199">
        <v>1</v>
      </c>
      <c r="S4" s="199">
        <v>1</v>
      </c>
      <c r="T4" s="200">
        <v>0</v>
      </c>
      <c r="U4" s="199">
        <v>0</v>
      </c>
      <c r="V4" s="199">
        <v>0</v>
      </c>
      <c r="W4" s="199">
        <v>0</v>
      </c>
      <c r="X4" s="199">
        <v>0</v>
      </c>
      <c r="Y4" s="199">
        <v>1</v>
      </c>
      <c r="Z4" s="199">
        <v>0</v>
      </c>
      <c r="AA4" s="199">
        <v>2</v>
      </c>
      <c r="AB4" s="199">
        <v>0</v>
      </c>
      <c r="AC4" s="200">
        <v>0</v>
      </c>
      <c r="AD4" s="440">
        <v>1</v>
      </c>
      <c r="AE4" s="440">
        <v>0</v>
      </c>
      <c r="AF4" s="440"/>
      <c r="AG4" s="440"/>
      <c r="AH4" s="440"/>
      <c r="AI4" s="440"/>
      <c r="AJ4" s="440"/>
      <c r="AK4" s="440"/>
      <c r="AL4" s="440"/>
      <c r="AM4" s="440"/>
      <c r="AN4" s="440"/>
      <c r="AO4" s="440"/>
      <c r="AP4" s="816" t="s">
        <v>277</v>
      </c>
      <c r="AQ4" s="1066"/>
    </row>
    <row r="5" spans="1:45" ht="0.75" customHeight="1">
      <c r="A5" s="124"/>
      <c r="B5" s="1037"/>
      <c r="C5" s="1062"/>
      <c r="D5" s="1064"/>
      <c r="E5" s="123" t="s">
        <v>38</v>
      </c>
      <c r="F5" s="199">
        <v>3</v>
      </c>
      <c r="G5" s="199">
        <v>3</v>
      </c>
      <c r="H5" s="199">
        <v>3</v>
      </c>
      <c r="I5" s="199">
        <v>3</v>
      </c>
      <c r="J5" s="199">
        <v>3</v>
      </c>
      <c r="K5" s="199">
        <v>3</v>
      </c>
      <c r="L5" s="199">
        <v>3</v>
      </c>
      <c r="M5" s="199">
        <v>3</v>
      </c>
      <c r="N5" s="199">
        <v>3</v>
      </c>
      <c r="O5" s="199">
        <v>3</v>
      </c>
      <c r="P5" s="199">
        <v>3</v>
      </c>
      <c r="Q5" s="199">
        <v>3</v>
      </c>
      <c r="R5" s="199">
        <v>3</v>
      </c>
      <c r="S5" s="199">
        <v>3</v>
      </c>
      <c r="T5" s="199">
        <v>3</v>
      </c>
      <c r="U5" s="199">
        <v>3</v>
      </c>
      <c r="V5" s="199">
        <v>3</v>
      </c>
      <c r="W5" s="199">
        <v>3</v>
      </c>
      <c r="X5" s="272">
        <v>3</v>
      </c>
      <c r="Y5" s="272">
        <v>3</v>
      </c>
      <c r="Z5" s="199">
        <v>3</v>
      </c>
      <c r="AA5" s="199">
        <v>3</v>
      </c>
      <c r="AB5" s="199">
        <v>3</v>
      </c>
      <c r="AC5" s="438">
        <v>3</v>
      </c>
      <c r="AD5" s="440">
        <v>2</v>
      </c>
      <c r="AE5" s="440">
        <v>2</v>
      </c>
      <c r="AF5" s="440">
        <v>2</v>
      </c>
      <c r="AG5" s="440">
        <v>2</v>
      </c>
      <c r="AH5" s="440">
        <v>2</v>
      </c>
      <c r="AI5" s="440">
        <v>2</v>
      </c>
      <c r="AJ5" s="440">
        <v>2</v>
      </c>
      <c r="AK5" s="440">
        <v>2</v>
      </c>
      <c r="AL5" s="440">
        <v>2</v>
      </c>
      <c r="AM5" s="440">
        <v>2</v>
      </c>
      <c r="AN5" s="440">
        <v>2</v>
      </c>
      <c r="AO5" s="440">
        <v>2</v>
      </c>
      <c r="AP5" s="816"/>
      <c r="AQ5" s="1066"/>
    </row>
    <row r="6" spans="1:45" ht="52.5" customHeight="1">
      <c r="A6" s="124"/>
      <c r="B6" s="1038"/>
      <c r="C6" s="1063"/>
      <c r="D6" s="1065"/>
      <c r="E6" s="123" t="s">
        <v>48</v>
      </c>
      <c r="F6" s="113"/>
      <c r="G6" s="113"/>
      <c r="H6" s="113"/>
      <c r="I6" s="113"/>
      <c r="J6" s="113"/>
      <c r="K6" s="113"/>
      <c r="L6" s="113"/>
      <c r="M6" s="113"/>
      <c r="N6" s="113"/>
      <c r="O6" s="113"/>
      <c r="P6" s="113"/>
      <c r="Q6" s="113"/>
      <c r="R6" s="113"/>
      <c r="S6" s="113"/>
      <c r="T6" s="113"/>
      <c r="U6" s="113"/>
      <c r="V6" s="113"/>
      <c r="W6" s="113"/>
      <c r="X6" s="113"/>
      <c r="Y6" s="113"/>
      <c r="Z6" s="113"/>
      <c r="AA6" s="113"/>
      <c r="AB6" s="113"/>
      <c r="AC6" s="439"/>
      <c r="AD6" s="113"/>
      <c r="AE6" s="113"/>
      <c r="AF6" s="441"/>
      <c r="AG6" s="441"/>
      <c r="AH6" s="441"/>
      <c r="AI6" s="441"/>
      <c r="AJ6" s="441"/>
      <c r="AK6" s="441"/>
      <c r="AL6" s="441"/>
      <c r="AM6" s="441"/>
      <c r="AN6" s="441"/>
      <c r="AO6" s="441"/>
      <c r="AP6" s="817"/>
      <c r="AQ6" s="1067"/>
    </row>
    <row r="7" spans="1:45" s="73" customFormat="1" ht="57.75" customHeight="1">
      <c r="A7" s="1039" t="s">
        <v>4</v>
      </c>
      <c r="B7" s="1040"/>
      <c r="C7" s="1040"/>
      <c r="D7" s="1041"/>
      <c r="E7" s="660"/>
      <c r="F7" s="660"/>
      <c r="G7" s="660"/>
      <c r="H7" s="660"/>
      <c r="I7" s="660"/>
      <c r="J7" s="660"/>
      <c r="K7" s="660"/>
      <c r="L7" s="660"/>
      <c r="M7" s="660"/>
      <c r="N7" s="660"/>
      <c r="O7" s="660"/>
      <c r="P7" s="660"/>
      <c r="Q7" s="660"/>
      <c r="R7" s="660"/>
      <c r="S7" s="660"/>
      <c r="T7" s="660"/>
      <c r="U7" s="660"/>
      <c r="V7" s="660"/>
      <c r="W7" s="660"/>
      <c r="X7" s="660"/>
      <c r="Y7" s="660"/>
      <c r="Z7" s="660"/>
      <c r="AA7" s="660"/>
      <c r="AB7" s="660"/>
      <c r="AC7" s="660"/>
      <c r="AD7" s="660"/>
      <c r="AE7" s="660"/>
      <c r="AF7" s="660"/>
      <c r="AG7" s="660"/>
      <c r="AH7" s="660"/>
      <c r="AI7" s="660"/>
      <c r="AJ7" s="660"/>
      <c r="AK7" s="660"/>
      <c r="AL7" s="660"/>
      <c r="AM7" s="660"/>
      <c r="AN7" s="660"/>
      <c r="AO7" s="660"/>
      <c r="AP7" s="660"/>
      <c r="AQ7" s="1042"/>
    </row>
    <row r="8" spans="1:45" ht="53.25" customHeight="1">
      <c r="A8" s="1017">
        <v>2.1</v>
      </c>
      <c r="B8" s="1046" t="s">
        <v>75</v>
      </c>
      <c r="C8" s="1049" t="s">
        <v>9</v>
      </c>
      <c r="D8" s="1051" t="s">
        <v>11</v>
      </c>
      <c r="E8" s="125" t="s">
        <v>46</v>
      </c>
      <c r="F8" s="201">
        <v>4.9000000000000002E-2</v>
      </c>
      <c r="G8" s="201">
        <v>3.85E-2</v>
      </c>
      <c r="H8" s="201">
        <v>0.04</v>
      </c>
      <c r="I8" s="201">
        <v>4.2999999999999997E-2</v>
      </c>
      <c r="J8" s="201">
        <v>3.7400000000000003E-2</v>
      </c>
      <c r="K8" s="201">
        <v>3.1699999999999999E-2</v>
      </c>
      <c r="L8" s="201">
        <v>2.6700000000000002E-2</v>
      </c>
      <c r="M8" s="201">
        <v>2.8500000000000001E-2</v>
      </c>
      <c r="N8" s="201">
        <v>9.2999999999999992E-3</v>
      </c>
      <c r="O8" s="201">
        <v>2.41E-2</v>
      </c>
      <c r="P8" s="201">
        <v>2E-3</v>
      </c>
      <c r="Q8" s="201">
        <v>2.0899999999999998E-2</v>
      </c>
      <c r="R8" s="201">
        <v>2.2599999999999999E-2</v>
      </c>
      <c r="S8" s="201">
        <v>2.87E-2</v>
      </c>
      <c r="T8" s="201">
        <v>2.7799999999999998E-2</v>
      </c>
      <c r="U8" s="201">
        <v>2.01E-2</v>
      </c>
      <c r="V8" s="201">
        <v>2.12E-2</v>
      </c>
      <c r="W8" s="201">
        <v>4.7000000000000002E-3</v>
      </c>
      <c r="X8" s="201">
        <v>8.0000000000000002E-3</v>
      </c>
      <c r="Y8" s="201">
        <v>2.1000000000000001E-2</v>
      </c>
      <c r="Z8" s="201">
        <v>2.7199999999999998E-2</v>
      </c>
      <c r="AA8" s="201">
        <v>2.9700000000000001E-2</v>
      </c>
      <c r="AB8" s="201">
        <v>1.9400000000000001E-2</v>
      </c>
      <c r="AC8" s="201">
        <v>3.1099999999999999E-2</v>
      </c>
      <c r="AD8" s="434">
        <v>3.0700000000000002E-2</v>
      </c>
      <c r="AE8" s="434">
        <v>4.7100000000000003E-2</v>
      </c>
      <c r="AF8" s="434"/>
      <c r="AG8" s="434"/>
      <c r="AH8" s="434"/>
      <c r="AI8" s="434"/>
      <c r="AJ8" s="434"/>
      <c r="AK8" s="434"/>
      <c r="AL8" s="434"/>
      <c r="AM8" s="434"/>
      <c r="AN8" s="434"/>
      <c r="AO8" s="434"/>
      <c r="AP8" s="1053" t="s">
        <v>285</v>
      </c>
      <c r="AQ8" s="1043"/>
    </row>
    <row r="9" spans="1:45" ht="1.5" customHeight="1">
      <c r="A9" s="1045"/>
      <c r="B9" s="1047"/>
      <c r="C9" s="1050"/>
      <c r="D9" s="1052"/>
      <c r="E9" s="125" t="s">
        <v>38</v>
      </c>
      <c r="F9" s="116">
        <v>0.04</v>
      </c>
      <c r="G9" s="116">
        <v>0.04</v>
      </c>
      <c r="H9" s="116">
        <v>0.04</v>
      </c>
      <c r="I9" s="116">
        <v>0.04</v>
      </c>
      <c r="J9" s="116">
        <v>0.04</v>
      </c>
      <c r="K9" s="116">
        <v>0.04</v>
      </c>
      <c r="L9" s="116">
        <v>0.04</v>
      </c>
      <c r="M9" s="116">
        <v>0.04</v>
      </c>
      <c r="N9" s="116">
        <v>0.04</v>
      </c>
      <c r="O9" s="116">
        <v>0.04</v>
      </c>
      <c r="P9" s="116">
        <v>0.04</v>
      </c>
      <c r="Q9" s="116">
        <v>0.04</v>
      </c>
      <c r="R9" s="116">
        <v>0.04</v>
      </c>
      <c r="S9" s="116">
        <v>0.04</v>
      </c>
      <c r="T9" s="116">
        <v>0.04</v>
      </c>
      <c r="U9" s="116">
        <v>0.04</v>
      </c>
      <c r="V9" s="116">
        <v>0.04</v>
      </c>
      <c r="W9" s="116">
        <v>0.04</v>
      </c>
      <c r="X9" s="116">
        <v>0.04</v>
      </c>
      <c r="Y9" s="116">
        <v>0.04</v>
      </c>
      <c r="Z9" s="116">
        <v>0.04</v>
      </c>
      <c r="AA9" s="116">
        <v>0.04</v>
      </c>
      <c r="AB9" s="116">
        <v>0.04</v>
      </c>
      <c r="AC9" s="116">
        <v>0.04</v>
      </c>
      <c r="AD9" s="116">
        <v>0.04</v>
      </c>
      <c r="AE9" s="116">
        <v>0.04</v>
      </c>
      <c r="AF9" s="116">
        <v>0.04</v>
      </c>
      <c r="AG9" s="116">
        <v>0.04</v>
      </c>
      <c r="AH9" s="116">
        <v>0.04</v>
      </c>
      <c r="AI9" s="116">
        <v>0.04</v>
      </c>
      <c r="AJ9" s="116">
        <v>0.04</v>
      </c>
      <c r="AK9" s="116">
        <v>0.04</v>
      </c>
      <c r="AL9" s="116">
        <v>0.04</v>
      </c>
      <c r="AM9" s="116">
        <v>0.04</v>
      </c>
      <c r="AN9" s="116">
        <v>0.04</v>
      </c>
      <c r="AO9" s="116">
        <v>0.04</v>
      </c>
      <c r="AP9" s="1054"/>
      <c r="AQ9" s="1044"/>
    </row>
    <row r="10" spans="1:45" ht="53.25" customHeight="1">
      <c r="A10" s="1045"/>
      <c r="B10" s="1048"/>
      <c r="C10" s="1050"/>
      <c r="D10" s="1052"/>
      <c r="E10" s="126" t="s">
        <v>48</v>
      </c>
      <c r="F10" s="115"/>
      <c r="G10" s="114"/>
      <c r="H10" s="114"/>
      <c r="I10" s="115"/>
      <c r="J10" s="114"/>
      <c r="K10" s="114"/>
      <c r="L10" s="114"/>
      <c r="M10" s="114"/>
      <c r="N10" s="114"/>
      <c r="O10" s="114"/>
      <c r="P10" s="114"/>
      <c r="Q10" s="114"/>
      <c r="R10" s="114"/>
      <c r="S10" s="114"/>
      <c r="T10" s="114"/>
      <c r="U10" s="114"/>
      <c r="V10" s="114"/>
      <c r="W10" s="114"/>
      <c r="X10" s="114"/>
      <c r="Y10" s="114"/>
      <c r="Z10" s="114"/>
      <c r="AA10" s="114"/>
      <c r="AB10" s="114"/>
      <c r="AC10" s="114"/>
      <c r="AD10" s="480"/>
      <c r="AE10" s="480"/>
      <c r="AF10" s="442"/>
      <c r="AG10" s="442"/>
      <c r="AH10" s="442"/>
      <c r="AI10" s="442"/>
      <c r="AJ10" s="442"/>
      <c r="AK10" s="442"/>
      <c r="AL10" s="442"/>
      <c r="AM10" s="442"/>
      <c r="AN10" s="442"/>
      <c r="AO10" s="442"/>
      <c r="AP10" s="1055"/>
      <c r="AQ10" s="1044"/>
    </row>
    <row r="11" spans="1:45" s="73" customFormat="1" ht="57.75" customHeight="1">
      <c r="A11" s="1039" t="s">
        <v>5</v>
      </c>
      <c r="B11" s="1040"/>
      <c r="C11" s="1040"/>
      <c r="D11" s="1041"/>
      <c r="E11" s="660"/>
      <c r="F11" s="660"/>
      <c r="G11" s="660"/>
      <c r="H11" s="660"/>
      <c r="I11" s="660"/>
      <c r="J11" s="660"/>
      <c r="K11" s="660"/>
      <c r="L11" s="660"/>
      <c r="M11" s="660"/>
      <c r="N11" s="660"/>
      <c r="O11" s="660"/>
      <c r="P11" s="660"/>
      <c r="Q11" s="660"/>
      <c r="R11" s="660"/>
      <c r="S11" s="660"/>
      <c r="T11" s="660"/>
      <c r="U11" s="660"/>
      <c r="V11" s="660"/>
      <c r="W11" s="660"/>
      <c r="X11" s="660"/>
      <c r="Y11" s="660"/>
      <c r="Z11" s="660"/>
      <c r="AA11" s="660"/>
      <c r="AB11" s="660"/>
      <c r="AC11" s="660"/>
      <c r="AD11" s="660"/>
      <c r="AE11" s="660"/>
      <c r="AF11" s="660"/>
      <c r="AG11" s="660"/>
      <c r="AH11" s="660"/>
      <c r="AI11" s="660"/>
      <c r="AJ11" s="660"/>
      <c r="AK11" s="660"/>
      <c r="AL11" s="660"/>
      <c r="AM11" s="660"/>
      <c r="AN11" s="660"/>
      <c r="AO11" s="660"/>
      <c r="AP11" s="660"/>
      <c r="AQ11" s="1042"/>
    </row>
    <row r="12" spans="1:45" ht="53.25" customHeight="1">
      <c r="A12" s="1017">
        <v>2.2000000000000002</v>
      </c>
      <c r="B12" s="792" t="s">
        <v>287</v>
      </c>
      <c r="C12" s="662" t="s">
        <v>34</v>
      </c>
      <c r="D12" s="1057" t="s">
        <v>12</v>
      </c>
      <c r="E12" s="125" t="s">
        <v>46</v>
      </c>
      <c r="F12" s="81"/>
      <c r="G12" s="81"/>
      <c r="H12" s="202">
        <v>0.75</v>
      </c>
      <c r="I12" s="105"/>
      <c r="J12" s="105"/>
      <c r="K12" s="203">
        <v>0.74</v>
      </c>
      <c r="L12" s="105"/>
      <c r="M12" s="105"/>
      <c r="N12" s="203">
        <v>0.7</v>
      </c>
      <c r="O12" s="105"/>
      <c r="P12" s="106"/>
      <c r="Q12" s="203">
        <v>0.92</v>
      </c>
      <c r="R12" s="201">
        <v>0.93020000000000003</v>
      </c>
      <c r="S12" s="201">
        <v>0.93020000000000003</v>
      </c>
      <c r="T12" s="201">
        <v>0.91</v>
      </c>
      <c r="U12" s="201">
        <v>0.89</v>
      </c>
      <c r="V12" s="201">
        <v>0.88</v>
      </c>
      <c r="W12" s="201">
        <v>0.87</v>
      </c>
      <c r="X12" s="201">
        <v>0.88</v>
      </c>
      <c r="Y12" s="201">
        <v>0.87</v>
      </c>
      <c r="Z12" s="201">
        <v>0.76</v>
      </c>
      <c r="AA12" s="201">
        <v>0.92</v>
      </c>
      <c r="AB12" s="201" t="s">
        <v>138</v>
      </c>
      <c r="AC12" s="201" t="s">
        <v>138</v>
      </c>
      <c r="AD12" s="435" t="s">
        <v>135</v>
      </c>
      <c r="AE12" s="435" t="s">
        <v>135</v>
      </c>
      <c r="AF12" s="435"/>
      <c r="AG12" s="435"/>
      <c r="AH12" s="435"/>
      <c r="AI12" s="435"/>
      <c r="AJ12" s="435"/>
      <c r="AK12" s="435"/>
      <c r="AL12" s="435"/>
      <c r="AM12" s="435"/>
      <c r="AN12" s="435"/>
      <c r="AO12" s="435"/>
      <c r="AP12" s="816" t="s">
        <v>230</v>
      </c>
      <c r="AQ12" s="1043"/>
    </row>
    <row r="13" spans="1:45" ht="1.5" customHeight="1">
      <c r="A13" s="1045"/>
      <c r="B13" s="792"/>
      <c r="C13" s="662"/>
      <c r="D13" s="1052"/>
      <c r="E13" s="125" t="s">
        <v>38</v>
      </c>
      <c r="F13" s="80"/>
      <c r="G13" s="80"/>
      <c r="H13" s="117">
        <v>0.8</v>
      </c>
      <c r="I13" s="80"/>
      <c r="J13" s="80"/>
      <c r="K13" s="117">
        <v>0.8</v>
      </c>
      <c r="L13" s="80"/>
      <c r="M13" s="80"/>
      <c r="N13" s="117">
        <v>0.8</v>
      </c>
      <c r="O13" s="80"/>
      <c r="P13" s="80"/>
      <c r="Q13" s="117">
        <v>0.8</v>
      </c>
      <c r="R13" s="80"/>
      <c r="S13" s="80"/>
      <c r="T13" s="117">
        <v>0.8</v>
      </c>
      <c r="U13" s="80"/>
      <c r="V13" s="80"/>
      <c r="W13" s="117">
        <v>0.8</v>
      </c>
      <c r="X13" s="271"/>
      <c r="Y13" s="80"/>
      <c r="Z13" s="117">
        <v>0.8</v>
      </c>
      <c r="AA13" s="80"/>
      <c r="AB13" s="80"/>
      <c r="AC13" s="117">
        <v>0.8</v>
      </c>
      <c r="AD13" s="117">
        <v>0.8</v>
      </c>
      <c r="AE13" s="117">
        <v>0.8</v>
      </c>
      <c r="AF13" s="117">
        <v>0.8</v>
      </c>
      <c r="AG13" s="117">
        <v>0.8</v>
      </c>
      <c r="AH13" s="117">
        <v>0.8</v>
      </c>
      <c r="AI13" s="117">
        <v>0.8</v>
      </c>
      <c r="AJ13" s="117">
        <v>0.8</v>
      </c>
      <c r="AK13" s="117">
        <v>0.8</v>
      </c>
      <c r="AL13" s="117">
        <v>0.8</v>
      </c>
      <c r="AM13" s="117">
        <v>0.8</v>
      </c>
      <c r="AN13" s="117">
        <v>0.8</v>
      </c>
      <c r="AO13" s="117">
        <v>0.8</v>
      </c>
      <c r="AP13" s="816"/>
      <c r="AQ13" s="1044"/>
    </row>
    <row r="14" spans="1:45" ht="53.25" customHeight="1">
      <c r="A14" s="1045"/>
      <c r="B14" s="793"/>
      <c r="C14" s="663"/>
      <c r="D14" s="1052"/>
      <c r="E14" s="126" t="s">
        <v>48</v>
      </c>
      <c r="F14" s="80"/>
      <c r="G14" s="80"/>
      <c r="H14" s="114"/>
      <c r="I14" s="80"/>
      <c r="J14" s="80"/>
      <c r="K14" s="118"/>
      <c r="L14" s="80"/>
      <c r="M14" s="80"/>
      <c r="N14" s="114"/>
      <c r="O14" s="80"/>
      <c r="P14" s="82"/>
      <c r="Q14" s="114"/>
      <c r="R14" s="262"/>
      <c r="S14" s="262"/>
      <c r="T14" s="262"/>
      <c r="U14" s="262"/>
      <c r="V14" s="262"/>
      <c r="W14" s="262"/>
      <c r="X14" s="262"/>
      <c r="Y14" s="262"/>
      <c r="Z14" s="280"/>
      <c r="AA14" s="262"/>
      <c r="AB14" s="201" t="s">
        <v>138</v>
      </c>
      <c r="AC14" s="201" t="s">
        <v>138</v>
      </c>
      <c r="AD14" s="206" t="s">
        <v>135</v>
      </c>
      <c r="AE14" s="206" t="s">
        <v>135</v>
      </c>
      <c r="AF14" s="206"/>
      <c r="AG14" s="206"/>
      <c r="AH14" s="206"/>
      <c r="AI14" s="206"/>
      <c r="AJ14" s="206"/>
      <c r="AK14" s="206"/>
      <c r="AL14" s="206"/>
      <c r="AM14" s="206"/>
      <c r="AN14" s="206"/>
      <c r="AO14" s="206"/>
      <c r="AP14" s="817"/>
      <c r="AQ14" s="1056"/>
    </row>
    <row r="15" spans="1:45" s="73" customFormat="1" ht="57.75" customHeight="1">
      <c r="A15" s="1039" t="s">
        <v>121</v>
      </c>
      <c r="B15" s="1040"/>
      <c r="C15" s="1040"/>
      <c r="D15" s="1041"/>
      <c r="E15" s="660"/>
      <c r="F15" s="660"/>
      <c r="G15" s="660"/>
      <c r="H15" s="660"/>
      <c r="I15" s="660"/>
      <c r="J15" s="660"/>
      <c r="K15" s="660"/>
      <c r="L15" s="660"/>
      <c r="M15" s="660"/>
      <c r="N15" s="660"/>
      <c r="O15" s="660"/>
      <c r="P15" s="660"/>
      <c r="Q15" s="660"/>
      <c r="R15" s="660"/>
      <c r="S15" s="660"/>
      <c r="T15" s="660"/>
      <c r="U15" s="660"/>
      <c r="V15" s="660"/>
      <c r="W15" s="660"/>
      <c r="X15" s="660"/>
      <c r="Y15" s="660"/>
      <c r="Z15" s="660"/>
      <c r="AA15" s="660"/>
      <c r="AB15" s="660"/>
      <c r="AC15" s="660"/>
      <c r="AD15" s="660"/>
      <c r="AE15" s="660"/>
      <c r="AF15" s="660"/>
      <c r="AG15" s="660"/>
      <c r="AH15" s="660"/>
      <c r="AI15" s="660"/>
      <c r="AJ15" s="660"/>
      <c r="AK15" s="660"/>
      <c r="AL15" s="660"/>
      <c r="AM15" s="660"/>
      <c r="AN15" s="660"/>
      <c r="AO15" s="660"/>
      <c r="AP15" s="660"/>
      <c r="AQ15" s="1042"/>
    </row>
    <row r="16" spans="1:45" ht="65.25" customHeight="1">
      <c r="A16" s="1017">
        <v>3.1</v>
      </c>
      <c r="B16" s="1018" t="s">
        <v>171</v>
      </c>
      <c r="C16" s="1049" t="s">
        <v>49</v>
      </c>
      <c r="D16" s="1019" t="s">
        <v>11</v>
      </c>
      <c r="E16" s="128" t="s">
        <v>53</v>
      </c>
      <c r="F16" s="208">
        <v>-1.1140000000000001</v>
      </c>
      <c r="G16" s="208">
        <v>-0.54200000000000004</v>
      </c>
      <c r="H16" s="208">
        <v>-0.45669999999999999</v>
      </c>
      <c r="I16" s="204">
        <v>-0.34470000000000001</v>
      </c>
      <c r="J16" s="204">
        <v>-0.37659999999999999</v>
      </c>
      <c r="K16" s="204">
        <v>-0.2177</v>
      </c>
      <c r="L16" s="204">
        <v>-0.14000000000000001</v>
      </c>
      <c r="M16" s="204">
        <v>-2.6100000000000002E-2</v>
      </c>
      <c r="N16" s="204">
        <v>-4.0899999999999999E-2</v>
      </c>
      <c r="O16" s="204">
        <v>-4.0399999999999998E-2</v>
      </c>
      <c r="P16" s="204">
        <v>-0.15590000000000001</v>
      </c>
      <c r="Q16" s="204">
        <v>-0.15</v>
      </c>
      <c r="R16" s="208">
        <v>0.186</v>
      </c>
      <c r="S16" s="208">
        <v>0.90239999999999998</v>
      </c>
      <c r="T16" s="208">
        <v>-3.4299999999999997E-2</v>
      </c>
      <c r="U16" s="208">
        <v>-0.64400000000000002</v>
      </c>
      <c r="V16" s="208">
        <v>-0.48530000000000001</v>
      </c>
      <c r="W16" s="208">
        <v>-0.39700000000000002</v>
      </c>
      <c r="X16" s="204">
        <v>-0.42499999999999999</v>
      </c>
      <c r="Y16" s="204">
        <v>-0.315</v>
      </c>
      <c r="Z16" s="204">
        <v>-0.45600000000000002</v>
      </c>
      <c r="AA16" s="204">
        <v>-0.42299999999999999</v>
      </c>
      <c r="AB16" s="204">
        <v>-0.19</v>
      </c>
      <c r="AC16" s="204">
        <v>-0.1588</v>
      </c>
      <c r="AD16" s="436">
        <v>0.13850000000000001</v>
      </c>
      <c r="AE16" s="436">
        <v>-2E-3</v>
      </c>
      <c r="AF16" s="436"/>
      <c r="AG16" s="436"/>
      <c r="AH16" s="436"/>
      <c r="AI16" s="436"/>
      <c r="AJ16" s="436"/>
      <c r="AK16" s="436"/>
      <c r="AL16" s="436"/>
      <c r="AM16" s="436"/>
      <c r="AN16" s="436"/>
      <c r="AO16" s="436"/>
      <c r="AP16" s="1033" t="s">
        <v>241</v>
      </c>
      <c r="AQ16" s="1014"/>
    </row>
    <row r="17" spans="1:46" ht="0.75" customHeight="1">
      <c r="A17" s="1045"/>
      <c r="B17" s="1018"/>
      <c r="C17" s="1049"/>
      <c r="D17" s="1019"/>
      <c r="E17" s="128" t="s">
        <v>38</v>
      </c>
      <c r="F17" s="79">
        <v>0</v>
      </c>
      <c r="G17" s="79">
        <v>0</v>
      </c>
      <c r="H17" s="79">
        <v>0</v>
      </c>
      <c r="I17" s="79">
        <v>0</v>
      </c>
      <c r="J17" s="79">
        <v>0</v>
      </c>
      <c r="K17" s="79">
        <v>0</v>
      </c>
      <c r="L17" s="79">
        <v>0</v>
      </c>
      <c r="M17" s="79">
        <v>0</v>
      </c>
      <c r="N17" s="79">
        <v>0</v>
      </c>
      <c r="O17" s="79">
        <v>0</v>
      </c>
      <c r="P17" s="79">
        <v>0</v>
      </c>
      <c r="Q17" s="79">
        <v>0</v>
      </c>
      <c r="R17" s="79">
        <v>0</v>
      </c>
      <c r="S17" s="79">
        <v>0</v>
      </c>
      <c r="T17" s="79">
        <v>0</v>
      </c>
      <c r="U17" s="79">
        <v>0</v>
      </c>
      <c r="V17" s="79">
        <v>0</v>
      </c>
      <c r="W17" s="79">
        <v>0</v>
      </c>
      <c r="X17" s="79">
        <v>0</v>
      </c>
      <c r="Y17" s="79">
        <v>0</v>
      </c>
      <c r="Z17" s="79">
        <v>0</v>
      </c>
      <c r="AA17" s="79">
        <v>0</v>
      </c>
      <c r="AB17" s="79">
        <v>0</v>
      </c>
      <c r="AC17" s="79">
        <v>0</v>
      </c>
      <c r="AD17" s="79">
        <v>0</v>
      </c>
      <c r="AE17" s="79">
        <v>0</v>
      </c>
      <c r="AF17" s="79">
        <v>0</v>
      </c>
      <c r="AG17" s="79">
        <v>0</v>
      </c>
      <c r="AH17" s="79">
        <v>0</v>
      </c>
      <c r="AI17" s="79">
        <v>0</v>
      </c>
      <c r="AJ17" s="79">
        <v>0</v>
      </c>
      <c r="AK17" s="79">
        <v>0</v>
      </c>
      <c r="AL17" s="79">
        <v>0</v>
      </c>
      <c r="AM17" s="79">
        <v>0</v>
      </c>
      <c r="AN17" s="79">
        <v>0</v>
      </c>
      <c r="AO17" s="79">
        <v>0</v>
      </c>
      <c r="AP17" s="1034"/>
      <c r="AQ17" s="1015"/>
    </row>
    <row r="18" spans="1:46" ht="0.75" customHeight="1">
      <c r="A18" s="1045"/>
      <c r="B18" s="1018"/>
      <c r="C18" s="1049"/>
      <c r="D18" s="1019"/>
      <c r="E18" s="468"/>
      <c r="F18" s="79"/>
      <c r="G18" s="79"/>
      <c r="H18" s="79"/>
      <c r="I18" s="79"/>
      <c r="J18" s="79"/>
      <c r="K18" s="79"/>
      <c r="L18" s="79"/>
      <c r="M18" s="79"/>
      <c r="N18" s="79"/>
      <c r="O18" s="79"/>
      <c r="P18" s="79"/>
      <c r="Q18" s="79"/>
      <c r="R18" s="483">
        <v>-0.1</v>
      </c>
      <c r="S18" s="483">
        <v>-0.1</v>
      </c>
      <c r="T18" s="483">
        <v>-0.1</v>
      </c>
      <c r="U18" s="483">
        <v>-0.1</v>
      </c>
      <c r="V18" s="483">
        <v>-0.1</v>
      </c>
      <c r="W18" s="483">
        <v>-0.1</v>
      </c>
      <c r="X18" s="483">
        <v>-0.1</v>
      </c>
      <c r="Y18" s="483">
        <v>-0.1</v>
      </c>
      <c r="Z18" s="483">
        <v>-0.1</v>
      </c>
      <c r="AA18" s="483">
        <v>-0.1</v>
      </c>
      <c r="AB18" s="483">
        <v>-0.1</v>
      </c>
      <c r="AC18" s="483">
        <v>-0.1</v>
      </c>
      <c r="AD18" s="483">
        <v>-0.1</v>
      </c>
      <c r="AE18" s="483">
        <v>-0.1</v>
      </c>
      <c r="AF18" s="483">
        <v>-0.1</v>
      </c>
      <c r="AG18" s="483">
        <v>-0.1</v>
      </c>
      <c r="AH18" s="483">
        <v>-0.1</v>
      </c>
      <c r="AI18" s="483">
        <v>-0.1</v>
      </c>
      <c r="AJ18" s="483">
        <v>-0.1</v>
      </c>
      <c r="AK18" s="483">
        <v>-0.1</v>
      </c>
      <c r="AL18" s="483">
        <v>-0.1</v>
      </c>
      <c r="AM18" s="483">
        <v>-0.1</v>
      </c>
      <c r="AN18" s="483">
        <v>-0.1</v>
      </c>
      <c r="AO18" s="483">
        <v>-0.1</v>
      </c>
      <c r="AP18" s="1034"/>
      <c r="AQ18" s="1015"/>
    </row>
    <row r="19" spans="1:46" ht="57" customHeight="1">
      <c r="A19" s="1045"/>
      <c r="B19" s="1018"/>
      <c r="C19" s="1049"/>
      <c r="D19" s="1019"/>
      <c r="E19" s="126" t="s">
        <v>48</v>
      </c>
      <c r="F19" s="120"/>
      <c r="G19" s="120"/>
      <c r="H19" s="120"/>
      <c r="I19" s="120"/>
      <c r="J19" s="120"/>
      <c r="K19" s="120"/>
      <c r="L19" s="120"/>
      <c r="M19" s="113"/>
      <c r="N19" s="113"/>
      <c r="O19" s="113"/>
      <c r="P19" s="120"/>
      <c r="Q19" s="120"/>
      <c r="R19" s="113"/>
      <c r="S19" s="113"/>
      <c r="T19" s="113"/>
      <c r="U19" s="209"/>
      <c r="V19" s="209"/>
      <c r="W19" s="209"/>
      <c r="X19" s="209"/>
      <c r="Y19" s="120"/>
      <c r="Z19" s="120"/>
      <c r="AA19" s="120"/>
      <c r="AB19" s="120"/>
      <c r="AC19" s="115"/>
      <c r="AD19" s="480"/>
      <c r="AE19" s="480"/>
      <c r="AF19" s="442"/>
      <c r="AG19" s="442"/>
      <c r="AH19" s="442"/>
      <c r="AI19" s="442"/>
      <c r="AJ19" s="442"/>
      <c r="AK19" s="442"/>
      <c r="AL19" s="442"/>
      <c r="AM19" s="442"/>
      <c r="AN19" s="442"/>
      <c r="AO19" s="442"/>
      <c r="AP19" s="1035"/>
      <c r="AQ19" s="1016"/>
    </row>
    <row r="20" spans="1:46" ht="53.25" customHeight="1">
      <c r="A20" s="1017">
        <v>3.2</v>
      </c>
      <c r="B20" s="1018" t="s">
        <v>172</v>
      </c>
      <c r="C20" s="1049" t="s">
        <v>49</v>
      </c>
      <c r="D20" s="1019" t="s">
        <v>11</v>
      </c>
      <c r="E20" s="128" t="s">
        <v>53</v>
      </c>
      <c r="F20" s="204">
        <v>-7.4999999999999997E-3</v>
      </c>
      <c r="G20" s="204">
        <v>-5.0200000000000002E-2</v>
      </c>
      <c r="H20" s="204">
        <v>-7.8200000000000006E-2</v>
      </c>
      <c r="I20" s="204">
        <v>-7.4499999999999997E-2</v>
      </c>
      <c r="J20" s="204">
        <v>-7.0699999999999999E-2</v>
      </c>
      <c r="K20" s="204">
        <v>-4.36E-2</v>
      </c>
      <c r="L20" s="204">
        <v>-2.1899999999999999E-2</v>
      </c>
      <c r="M20" s="204">
        <v>-5.8999999999999999E-3</v>
      </c>
      <c r="N20" s="204">
        <v>-1.17E-2</v>
      </c>
      <c r="O20" s="204">
        <v>-1.1299999999999999E-2</v>
      </c>
      <c r="P20" s="204">
        <v>-2.7199999999999998E-2</v>
      </c>
      <c r="Q20" s="204">
        <v>2.9700000000000001E-2</v>
      </c>
      <c r="R20" s="204">
        <v>9.4999999999999998E-3</v>
      </c>
      <c r="S20" s="204">
        <v>3.2800000000000003E-2</v>
      </c>
      <c r="T20" s="204">
        <v>-1.18E-2</v>
      </c>
      <c r="U20" s="204">
        <v>-2.1899999999999999E-2</v>
      </c>
      <c r="V20" s="204">
        <v>-2.6700000000000002E-2</v>
      </c>
      <c r="W20" s="204">
        <v>-6.0999999999999999E-2</v>
      </c>
      <c r="X20" s="204">
        <v>-8.7999999999999995E-2</v>
      </c>
      <c r="Y20" s="204">
        <v>-7.9899999999999999E-2</v>
      </c>
      <c r="Z20" s="204">
        <v>-0.104</v>
      </c>
      <c r="AA20" s="204">
        <v>-8.7999999999999995E-2</v>
      </c>
      <c r="AB20" s="204">
        <v>-8.4000000000000005E-2</v>
      </c>
      <c r="AC20" s="204">
        <v>-7.6799999999999993E-2</v>
      </c>
      <c r="AD20" s="436">
        <v>1.4999999999999999E-2</v>
      </c>
      <c r="AE20" s="436">
        <v>1.8100000000000002E-2</v>
      </c>
      <c r="AF20" s="436"/>
      <c r="AG20" s="436"/>
      <c r="AH20" s="436"/>
      <c r="AI20" s="436"/>
      <c r="AJ20" s="436"/>
      <c r="AK20" s="436"/>
      <c r="AL20" s="436"/>
      <c r="AM20" s="436"/>
      <c r="AN20" s="436"/>
      <c r="AO20" s="436"/>
      <c r="AP20" s="1014" t="s">
        <v>242</v>
      </c>
      <c r="AQ20" s="1014"/>
      <c r="AS20" s="187"/>
      <c r="AT20" s="187"/>
    </row>
    <row r="21" spans="1:46" ht="1.5" customHeight="1">
      <c r="A21" s="1017"/>
      <c r="B21" s="1018"/>
      <c r="C21" s="1049"/>
      <c r="D21" s="1019"/>
      <c r="E21" s="128" t="s">
        <v>38</v>
      </c>
      <c r="F21" s="79">
        <v>0</v>
      </c>
      <c r="G21" s="79">
        <v>0</v>
      </c>
      <c r="H21" s="79">
        <v>0</v>
      </c>
      <c r="I21" s="79">
        <v>0</v>
      </c>
      <c r="J21" s="79">
        <v>0</v>
      </c>
      <c r="K21" s="79">
        <v>0</v>
      </c>
      <c r="L21" s="79">
        <v>0</v>
      </c>
      <c r="M21" s="79">
        <v>0</v>
      </c>
      <c r="N21" s="79">
        <v>0</v>
      </c>
      <c r="O21" s="79">
        <v>0</v>
      </c>
      <c r="P21" s="79">
        <v>0</v>
      </c>
      <c r="Q21" s="79">
        <v>0</v>
      </c>
      <c r="R21" s="79">
        <v>0</v>
      </c>
      <c r="S21" s="79">
        <v>0</v>
      </c>
      <c r="T21" s="79">
        <v>0</v>
      </c>
      <c r="U21" s="79">
        <v>0</v>
      </c>
      <c r="V21" s="79">
        <v>0</v>
      </c>
      <c r="W21" s="79">
        <v>0</v>
      </c>
      <c r="X21" s="79">
        <v>0</v>
      </c>
      <c r="Y21" s="79">
        <v>0</v>
      </c>
      <c r="Z21" s="79">
        <v>0</v>
      </c>
      <c r="AA21" s="79">
        <v>0</v>
      </c>
      <c r="AB21" s="79">
        <v>0</v>
      </c>
      <c r="AC21" s="79">
        <v>0</v>
      </c>
      <c r="AD21" s="79">
        <v>0</v>
      </c>
      <c r="AE21" s="79">
        <v>0</v>
      </c>
      <c r="AF21" s="79">
        <v>0</v>
      </c>
      <c r="AG21" s="79">
        <v>0</v>
      </c>
      <c r="AH21" s="79">
        <v>0</v>
      </c>
      <c r="AI21" s="79">
        <v>0</v>
      </c>
      <c r="AJ21" s="79">
        <v>0</v>
      </c>
      <c r="AK21" s="79">
        <v>0</v>
      </c>
      <c r="AL21" s="79">
        <v>0</v>
      </c>
      <c r="AM21" s="79">
        <v>0</v>
      </c>
      <c r="AN21" s="79">
        <v>0</v>
      </c>
      <c r="AO21" s="79">
        <v>0</v>
      </c>
      <c r="AP21" s="1015"/>
      <c r="AQ21" s="1015"/>
    </row>
    <row r="22" spans="1:46" ht="0.75" customHeight="1">
      <c r="A22" s="1017"/>
      <c r="B22" s="1018"/>
      <c r="C22" s="1049"/>
      <c r="D22" s="1019"/>
      <c r="E22" s="468"/>
      <c r="F22" s="79"/>
      <c r="G22" s="79"/>
      <c r="H22" s="79"/>
      <c r="I22" s="79"/>
      <c r="J22" s="79"/>
      <c r="K22" s="79"/>
      <c r="L22" s="79"/>
      <c r="M22" s="79"/>
      <c r="N22" s="79"/>
      <c r="O22" s="79"/>
      <c r="P22" s="79"/>
      <c r="Q22" s="79"/>
      <c r="R22" s="483">
        <v>-0.1</v>
      </c>
      <c r="S22" s="483">
        <v>-0.1</v>
      </c>
      <c r="T22" s="483">
        <v>-0.1</v>
      </c>
      <c r="U22" s="483">
        <v>-0.1</v>
      </c>
      <c r="V22" s="483">
        <v>-0.1</v>
      </c>
      <c r="W22" s="483">
        <v>-0.1</v>
      </c>
      <c r="X22" s="483">
        <v>-0.1</v>
      </c>
      <c r="Y22" s="483">
        <v>-0.1</v>
      </c>
      <c r="Z22" s="483">
        <v>-0.1</v>
      </c>
      <c r="AA22" s="483">
        <v>-0.1</v>
      </c>
      <c r="AB22" s="483">
        <v>-0.1</v>
      </c>
      <c r="AC22" s="483">
        <v>-0.1</v>
      </c>
      <c r="AD22" s="483">
        <v>-0.1</v>
      </c>
      <c r="AE22" s="483">
        <v>-0.1</v>
      </c>
      <c r="AF22" s="483">
        <v>-0.1</v>
      </c>
      <c r="AG22" s="483">
        <v>-0.1</v>
      </c>
      <c r="AH22" s="483">
        <v>-0.1</v>
      </c>
      <c r="AI22" s="483">
        <v>-0.1</v>
      </c>
      <c r="AJ22" s="483">
        <v>-0.1</v>
      </c>
      <c r="AK22" s="483">
        <v>-0.1</v>
      </c>
      <c r="AL22" s="483">
        <v>-0.1</v>
      </c>
      <c r="AM22" s="483">
        <v>-0.1</v>
      </c>
      <c r="AN22" s="483">
        <v>-0.1</v>
      </c>
      <c r="AO22" s="483">
        <v>-0.1</v>
      </c>
      <c r="AP22" s="1015"/>
      <c r="AQ22" s="1015"/>
    </row>
    <row r="23" spans="1:46" ht="53.25" customHeight="1">
      <c r="A23" s="1017"/>
      <c r="B23" s="1018"/>
      <c r="C23" s="1049"/>
      <c r="D23" s="1019"/>
      <c r="E23" s="126" t="s">
        <v>48</v>
      </c>
      <c r="F23" s="113"/>
      <c r="G23" s="113"/>
      <c r="H23" s="113"/>
      <c r="I23" s="113"/>
      <c r="J23" s="113"/>
      <c r="K23" s="113"/>
      <c r="L23" s="113"/>
      <c r="M23" s="113"/>
      <c r="N23" s="113"/>
      <c r="O23" s="113"/>
      <c r="P23" s="113"/>
      <c r="Q23" s="113"/>
      <c r="R23" s="113"/>
      <c r="S23" s="113"/>
      <c r="T23" s="113"/>
      <c r="U23" s="113"/>
      <c r="V23" s="113"/>
      <c r="W23" s="113"/>
      <c r="X23" s="113"/>
      <c r="Y23" s="113"/>
      <c r="Z23" s="120"/>
      <c r="AA23" s="113"/>
      <c r="AB23" s="113"/>
      <c r="AC23" s="114"/>
      <c r="AD23" s="480"/>
      <c r="AE23" s="480"/>
      <c r="AF23" s="442"/>
      <c r="AG23" s="442"/>
      <c r="AH23" s="442"/>
      <c r="AI23" s="442"/>
      <c r="AJ23" s="442"/>
      <c r="AK23" s="442"/>
      <c r="AL23" s="442"/>
      <c r="AM23" s="442"/>
      <c r="AN23" s="442"/>
      <c r="AO23" s="442"/>
      <c r="AP23" s="1016"/>
      <c r="AQ23" s="1016"/>
    </row>
    <row r="24" spans="1:46" s="73" customFormat="1" ht="57.75" customHeight="1">
      <c r="A24" s="1039" t="s">
        <v>120</v>
      </c>
      <c r="B24" s="1040"/>
      <c r="C24" s="1040"/>
      <c r="D24" s="1041"/>
      <c r="E24" s="660"/>
      <c r="F24" s="660"/>
      <c r="G24" s="660"/>
      <c r="H24" s="660"/>
      <c r="I24" s="660"/>
      <c r="J24" s="660"/>
      <c r="K24" s="660"/>
      <c r="L24" s="660"/>
      <c r="M24" s="660"/>
      <c r="N24" s="660"/>
      <c r="O24" s="660"/>
      <c r="P24" s="660"/>
      <c r="Q24" s="660"/>
      <c r="R24" s="660"/>
      <c r="S24" s="660"/>
      <c r="T24" s="660"/>
      <c r="U24" s="660"/>
      <c r="V24" s="660"/>
      <c r="W24" s="660"/>
      <c r="X24" s="660"/>
      <c r="Y24" s="660"/>
      <c r="Z24" s="660"/>
      <c r="AA24" s="660"/>
      <c r="AB24" s="660"/>
      <c r="AC24" s="660"/>
      <c r="AD24" s="660"/>
      <c r="AE24" s="660"/>
      <c r="AF24" s="660"/>
      <c r="AG24" s="660"/>
      <c r="AH24" s="660"/>
      <c r="AI24" s="660"/>
      <c r="AJ24" s="660"/>
      <c r="AK24" s="660"/>
      <c r="AL24" s="660"/>
      <c r="AM24" s="660"/>
      <c r="AN24" s="660"/>
      <c r="AO24" s="660"/>
      <c r="AP24" s="660"/>
      <c r="AQ24" s="1042"/>
    </row>
    <row r="25" spans="1:46" ht="53.25" customHeight="1">
      <c r="A25" s="1021">
        <v>4.0999999999999996</v>
      </c>
      <c r="B25" s="1024" t="s">
        <v>243</v>
      </c>
      <c r="C25" s="1027" t="s">
        <v>50</v>
      </c>
      <c r="D25" s="1030" t="s">
        <v>11</v>
      </c>
      <c r="E25" s="127" t="s">
        <v>51</v>
      </c>
      <c r="F25" s="205">
        <v>0.73099999999999998</v>
      </c>
      <c r="G25" s="205">
        <v>0.70699999999999996</v>
      </c>
      <c r="H25" s="206">
        <v>0.76600000000000001</v>
      </c>
      <c r="I25" s="205">
        <v>0.79400000000000004</v>
      </c>
      <c r="J25" s="207">
        <v>0.873</v>
      </c>
      <c r="K25" s="205">
        <v>0.85099999999999998</v>
      </c>
      <c r="L25" s="206">
        <v>0.83320000000000005</v>
      </c>
      <c r="M25" s="206">
        <v>0.80700000000000005</v>
      </c>
      <c r="N25" s="205">
        <v>0.53500000000000003</v>
      </c>
      <c r="O25" s="206">
        <v>0.55600000000000005</v>
      </c>
      <c r="P25" s="206">
        <v>0.59399999999999997</v>
      </c>
      <c r="Q25" s="206">
        <v>0.68379999999999996</v>
      </c>
      <c r="R25" s="205">
        <v>0.58279999999999998</v>
      </c>
      <c r="S25" s="205">
        <v>0.753</v>
      </c>
      <c r="T25" s="206">
        <v>0.79800000000000004</v>
      </c>
      <c r="U25" s="205">
        <v>0.77900000000000003</v>
      </c>
      <c r="V25" s="206">
        <v>0.91900000000000004</v>
      </c>
      <c r="W25" s="205">
        <v>0.85799999999999998</v>
      </c>
      <c r="X25" s="206">
        <v>0.88500000000000001</v>
      </c>
      <c r="Y25" s="206">
        <v>0.88900000000000001</v>
      </c>
      <c r="Z25" s="205">
        <v>0.56000000000000005</v>
      </c>
      <c r="AA25" s="206">
        <v>0.65500000000000003</v>
      </c>
      <c r="AB25" s="206">
        <v>0.76900000000000002</v>
      </c>
      <c r="AC25" s="206">
        <v>0.76600000000000001</v>
      </c>
      <c r="AD25" s="435">
        <v>0.69599999999999995</v>
      </c>
      <c r="AE25" s="435">
        <v>0.83699999999999997</v>
      </c>
      <c r="AF25" s="435"/>
      <c r="AG25" s="435"/>
      <c r="AH25" s="435"/>
      <c r="AI25" s="435"/>
      <c r="AJ25" s="435"/>
      <c r="AK25" s="435"/>
      <c r="AL25" s="435"/>
      <c r="AM25" s="435"/>
      <c r="AN25" s="435"/>
      <c r="AO25" s="435"/>
      <c r="AP25" s="1014" t="s">
        <v>244</v>
      </c>
      <c r="AQ25" s="1015"/>
    </row>
    <row r="26" spans="1:46" ht="1.5" customHeight="1">
      <c r="A26" s="1022"/>
      <c r="B26" s="1025"/>
      <c r="C26" s="1028"/>
      <c r="D26" s="1031"/>
      <c r="E26" s="127" t="s">
        <v>52</v>
      </c>
      <c r="F26" s="152">
        <v>0.75600000000000001</v>
      </c>
      <c r="G26" s="152">
        <v>0.75600000000000001</v>
      </c>
      <c r="H26" s="152">
        <v>0.75600000000000001</v>
      </c>
      <c r="I26" s="152">
        <v>0.75600000000000001</v>
      </c>
      <c r="J26" s="152">
        <v>0.75600000000000001</v>
      </c>
      <c r="K26" s="152">
        <v>0.75600000000000001</v>
      </c>
      <c r="L26" s="152">
        <v>0.75600000000000001</v>
      </c>
      <c r="M26" s="152">
        <v>0.75600000000000001</v>
      </c>
      <c r="N26" s="152">
        <v>0.75600000000000001</v>
      </c>
      <c r="O26" s="152">
        <v>0.75600000000000001</v>
      </c>
      <c r="P26" s="152">
        <v>0.75600000000000001</v>
      </c>
      <c r="Q26" s="152">
        <v>0.75600000000000001</v>
      </c>
      <c r="R26" s="152">
        <v>0.75600000000000001</v>
      </c>
      <c r="S26" s="152">
        <v>0.75600000000000001</v>
      </c>
      <c r="T26" s="152">
        <v>0.75600000000000001</v>
      </c>
      <c r="U26" s="152">
        <v>0.75600000000000001</v>
      </c>
      <c r="V26" s="152">
        <v>0.75600000000000001</v>
      </c>
      <c r="W26" s="152">
        <v>0.75600000000000001</v>
      </c>
      <c r="X26" s="152">
        <v>0.75600000000000001</v>
      </c>
      <c r="Y26" s="152">
        <v>0.75600000000000001</v>
      </c>
      <c r="Z26" s="152">
        <v>0.75600000000000001</v>
      </c>
      <c r="AA26" s="152">
        <v>0.75600000000000001</v>
      </c>
      <c r="AB26" s="152">
        <v>0.75600000000000001</v>
      </c>
      <c r="AC26" s="152">
        <v>0.75600000000000001</v>
      </c>
      <c r="AD26" s="437">
        <v>0.68583877995642706</v>
      </c>
      <c r="AE26" s="437">
        <v>0.80813830908707573</v>
      </c>
      <c r="AF26" s="437">
        <v>0.84596949891067541</v>
      </c>
      <c r="AG26" s="437">
        <v>0.78051865907653384</v>
      </c>
      <c r="AH26" s="437">
        <v>0.9348513598987982</v>
      </c>
      <c r="AI26" s="437">
        <v>0.85947712418300659</v>
      </c>
      <c r="AJ26" s="437">
        <v>0.72359266287160029</v>
      </c>
      <c r="AK26" s="437">
        <v>0.6588235294117647</v>
      </c>
      <c r="AL26" s="437">
        <v>0.52498418722327644</v>
      </c>
      <c r="AM26" s="437">
        <v>0.59350621969217798</v>
      </c>
      <c r="AN26" s="437">
        <v>0.67110177404295046</v>
      </c>
      <c r="AO26" s="437">
        <v>0.67257010331014122</v>
      </c>
      <c r="AP26" s="1015"/>
      <c r="AQ26" s="1015"/>
    </row>
    <row r="27" spans="1:46" ht="53.25" customHeight="1">
      <c r="A27" s="1023"/>
      <c r="B27" s="1026"/>
      <c r="C27" s="1029"/>
      <c r="D27" s="1032"/>
      <c r="E27" s="126" t="s">
        <v>48</v>
      </c>
      <c r="F27" s="119"/>
      <c r="G27" s="119"/>
      <c r="H27" s="119"/>
      <c r="I27" s="119"/>
      <c r="J27" s="119"/>
      <c r="K27" s="119"/>
      <c r="L27" s="119"/>
      <c r="M27" s="119"/>
      <c r="N27" s="209"/>
      <c r="O27" s="120"/>
      <c r="P27" s="120"/>
      <c r="Q27" s="122"/>
      <c r="R27" s="209"/>
      <c r="S27" s="113"/>
      <c r="T27" s="113"/>
      <c r="U27" s="113"/>
      <c r="V27" s="113"/>
      <c r="W27" s="113"/>
      <c r="X27" s="113"/>
      <c r="Y27" s="119"/>
      <c r="Z27" s="209"/>
      <c r="AA27" s="120"/>
      <c r="AB27" s="113"/>
      <c r="AC27" s="284"/>
      <c r="AD27" s="485"/>
      <c r="AE27" s="485"/>
      <c r="AF27" s="445"/>
      <c r="AG27" s="445"/>
      <c r="AH27" s="445"/>
      <c r="AI27" s="445"/>
      <c r="AJ27" s="445"/>
      <c r="AK27" s="445"/>
      <c r="AL27" s="445"/>
      <c r="AM27" s="445"/>
      <c r="AN27" s="445"/>
      <c r="AO27" s="445"/>
      <c r="AP27" s="1016"/>
      <c r="AQ27" s="1016"/>
    </row>
    <row r="28" spans="1:46" ht="53.25" customHeight="1">
      <c r="A28" s="1021">
        <v>4.2</v>
      </c>
      <c r="B28" s="1024" t="s">
        <v>175</v>
      </c>
      <c r="C28" s="1027" t="s">
        <v>50</v>
      </c>
      <c r="D28" s="1030" t="s">
        <v>11</v>
      </c>
      <c r="E28" s="127" t="s">
        <v>51</v>
      </c>
      <c r="F28" s="204">
        <v>0.54800000000000004</v>
      </c>
      <c r="G28" s="204">
        <v>0.73199999999999998</v>
      </c>
      <c r="H28" s="206">
        <v>0.66800000000000004</v>
      </c>
      <c r="I28" s="204">
        <v>0.45700000000000002</v>
      </c>
      <c r="J28" s="207">
        <v>0.76700000000000002</v>
      </c>
      <c r="K28" s="204">
        <v>0.72699999999999998</v>
      </c>
      <c r="L28" s="206">
        <v>0.68500000000000005</v>
      </c>
      <c r="M28" s="206">
        <v>0.75870000000000004</v>
      </c>
      <c r="N28" s="205">
        <v>0.36799999999999999</v>
      </c>
      <c r="O28" s="206">
        <v>0.378</v>
      </c>
      <c r="P28" s="206">
        <v>0.56100000000000005</v>
      </c>
      <c r="Q28" s="206">
        <v>0.74919999999999998</v>
      </c>
      <c r="R28" s="204">
        <v>0.504</v>
      </c>
      <c r="S28" s="204">
        <v>0.622</v>
      </c>
      <c r="T28" s="206">
        <v>0.54600000000000004</v>
      </c>
      <c r="U28" s="204">
        <v>0.32300000000000001</v>
      </c>
      <c r="V28" s="206">
        <v>0.43099999999999999</v>
      </c>
      <c r="W28" s="204">
        <v>0.65900000000000003</v>
      </c>
      <c r="X28" s="206">
        <v>0.67500000000000004</v>
      </c>
      <c r="Y28" s="206">
        <v>0.70599999999999996</v>
      </c>
      <c r="Z28" s="205">
        <v>0.34899999999999998</v>
      </c>
      <c r="AA28" s="206">
        <v>0.52200000000000002</v>
      </c>
      <c r="AB28" s="206">
        <v>0.48499999999999999</v>
      </c>
      <c r="AC28" s="206">
        <v>0.54600000000000004</v>
      </c>
      <c r="AD28" s="435">
        <v>0.52010000000000001</v>
      </c>
      <c r="AE28" s="435">
        <v>0.75900000000000001</v>
      </c>
      <c r="AF28" s="435"/>
      <c r="AG28" s="435"/>
      <c r="AH28" s="435"/>
      <c r="AI28" s="435"/>
      <c r="AJ28" s="435"/>
      <c r="AK28" s="435"/>
      <c r="AL28" s="435"/>
      <c r="AM28" s="435"/>
      <c r="AN28" s="435"/>
      <c r="AO28" s="435"/>
      <c r="AP28" s="1014" t="s">
        <v>247</v>
      </c>
      <c r="AQ28" s="1014"/>
    </row>
    <row r="29" spans="1:46" ht="1.5" customHeight="1">
      <c r="A29" s="1022"/>
      <c r="B29" s="1025"/>
      <c r="C29" s="1028"/>
      <c r="D29" s="1031"/>
      <c r="E29" s="128" t="s">
        <v>52</v>
      </c>
      <c r="F29" s="153">
        <v>0.63</v>
      </c>
      <c r="G29" s="153">
        <v>0.63</v>
      </c>
      <c r="H29" s="153">
        <v>0.63</v>
      </c>
      <c r="I29" s="153">
        <v>0.63</v>
      </c>
      <c r="J29" s="153">
        <v>0.63</v>
      </c>
      <c r="K29" s="153">
        <v>0.63</v>
      </c>
      <c r="L29" s="153">
        <v>0.63</v>
      </c>
      <c r="M29" s="153">
        <v>0.63</v>
      </c>
      <c r="N29" s="153">
        <v>0.63</v>
      </c>
      <c r="O29" s="153">
        <v>0.63</v>
      </c>
      <c r="P29" s="153">
        <v>0.63</v>
      </c>
      <c r="Q29" s="153">
        <v>0.63</v>
      </c>
      <c r="R29" s="153">
        <v>0.63</v>
      </c>
      <c r="S29" s="153">
        <v>0.63</v>
      </c>
      <c r="T29" s="153">
        <v>0.63</v>
      </c>
      <c r="U29" s="153">
        <v>0.63</v>
      </c>
      <c r="V29" s="153">
        <v>0.63</v>
      </c>
      <c r="W29" s="153">
        <v>0.63</v>
      </c>
      <c r="X29" s="153">
        <v>0.63</v>
      </c>
      <c r="Y29" s="153">
        <v>0.63</v>
      </c>
      <c r="Z29" s="153">
        <v>0.63</v>
      </c>
      <c r="AA29" s="153">
        <v>0.63</v>
      </c>
      <c r="AB29" s="153">
        <v>0.63</v>
      </c>
      <c r="AC29" s="153">
        <v>0.63</v>
      </c>
      <c r="AD29" s="437">
        <v>0.5</v>
      </c>
      <c r="AE29" s="437">
        <v>0.65</v>
      </c>
      <c r="AF29" s="437">
        <v>0.56999999999999995</v>
      </c>
      <c r="AG29" s="437">
        <v>0.32</v>
      </c>
      <c r="AH29" s="437">
        <v>0.45</v>
      </c>
      <c r="AI29" s="437">
        <v>0.69</v>
      </c>
      <c r="AJ29" s="437">
        <v>0.71</v>
      </c>
      <c r="AK29" s="437">
        <v>0.74</v>
      </c>
      <c r="AL29" s="437">
        <v>0.35</v>
      </c>
      <c r="AM29" s="437">
        <v>0.52</v>
      </c>
      <c r="AN29" s="437">
        <v>0.51</v>
      </c>
      <c r="AO29" s="437">
        <v>0.56999999999999995</v>
      </c>
      <c r="AP29" s="1015"/>
      <c r="AQ29" s="1015"/>
    </row>
    <row r="30" spans="1:46" ht="55.5" customHeight="1">
      <c r="A30" s="1023"/>
      <c r="B30" s="1026"/>
      <c r="C30" s="1029"/>
      <c r="D30" s="1032"/>
      <c r="E30" s="126" t="s">
        <v>48</v>
      </c>
      <c r="F30" s="122"/>
      <c r="G30" s="119"/>
      <c r="H30" s="119"/>
      <c r="I30" s="120"/>
      <c r="J30" s="119"/>
      <c r="K30" s="119"/>
      <c r="L30" s="119"/>
      <c r="M30" s="120"/>
      <c r="N30" s="120"/>
      <c r="O30" s="120"/>
      <c r="P30" s="122"/>
      <c r="Q30" s="119"/>
      <c r="R30" s="227"/>
      <c r="S30" s="113"/>
      <c r="T30" s="228"/>
      <c r="U30" s="227"/>
      <c r="V30" s="227"/>
      <c r="W30" s="113"/>
      <c r="X30" s="113"/>
      <c r="Y30" s="113"/>
      <c r="Z30" s="120"/>
      <c r="AA30" s="120"/>
      <c r="AB30" s="227"/>
      <c r="AC30" s="285"/>
      <c r="AD30" s="485"/>
      <c r="AE30" s="485"/>
      <c r="AF30" s="445"/>
      <c r="AG30" s="445"/>
      <c r="AH30" s="445"/>
      <c r="AI30" s="445"/>
      <c r="AJ30" s="445"/>
      <c r="AK30" s="445"/>
      <c r="AL30" s="445"/>
      <c r="AM30" s="445"/>
      <c r="AN30" s="445"/>
      <c r="AO30" s="445"/>
      <c r="AP30" s="1016"/>
      <c r="AQ30" s="1016"/>
    </row>
    <row r="31" spans="1:46" ht="53.25" customHeight="1">
      <c r="A31" s="1021">
        <v>4.3</v>
      </c>
      <c r="B31" s="1024" t="s">
        <v>181</v>
      </c>
      <c r="C31" s="1027" t="s">
        <v>50</v>
      </c>
      <c r="D31" s="1030" t="s">
        <v>11</v>
      </c>
      <c r="E31" s="199" t="s">
        <v>51</v>
      </c>
      <c r="F31" s="440">
        <v>0.54800000000000004</v>
      </c>
      <c r="G31" s="440">
        <v>0.73199999999999998</v>
      </c>
      <c r="H31" s="443">
        <v>0.66800000000000004</v>
      </c>
      <c r="I31" s="440">
        <v>0.45700000000000002</v>
      </c>
      <c r="J31" s="444">
        <v>0.76700000000000002</v>
      </c>
      <c r="K31" s="440">
        <v>0.72699999999999998</v>
      </c>
      <c r="L31" s="443">
        <v>0.68500000000000005</v>
      </c>
      <c r="M31" s="443">
        <v>0.75870000000000004</v>
      </c>
      <c r="N31" s="199">
        <v>0.36799999999999999</v>
      </c>
      <c r="O31" s="443">
        <v>0.378</v>
      </c>
      <c r="P31" s="443">
        <v>0.56100000000000005</v>
      </c>
      <c r="Q31" s="443">
        <v>0.74919999999999998</v>
      </c>
      <c r="R31" s="204">
        <v>6.0000000000000001E-3</v>
      </c>
      <c r="S31" s="204">
        <v>2.3E-3</v>
      </c>
      <c r="T31" s="201">
        <v>-9.3799999999999994E-2</v>
      </c>
      <c r="U31" s="204">
        <v>-5.33E-2</v>
      </c>
      <c r="V31" s="201">
        <v>-2.63E-2</v>
      </c>
      <c r="W31" s="204">
        <v>-4.2799999999999998E-2</v>
      </c>
      <c r="X31" s="201">
        <v>-8.6499999999999994E-2</v>
      </c>
      <c r="Y31" s="201">
        <v>-8.2699999999999996E-2</v>
      </c>
      <c r="Z31" s="204">
        <v>-0.11700000000000001</v>
      </c>
      <c r="AA31" s="201">
        <v>-0.1012</v>
      </c>
      <c r="AB31" s="201">
        <v>-0.10150000000000001</v>
      </c>
      <c r="AC31" s="201">
        <v>-9.4E-2</v>
      </c>
      <c r="AD31" s="201">
        <v>4.6699999999999998E-2</v>
      </c>
      <c r="AE31" s="201">
        <v>2.8999999999999998E-3</v>
      </c>
      <c r="AF31" s="201"/>
      <c r="AG31" s="201"/>
      <c r="AH31" s="201"/>
      <c r="AI31" s="201"/>
      <c r="AJ31" s="201"/>
      <c r="AK31" s="201"/>
      <c r="AL31" s="201"/>
      <c r="AM31" s="201"/>
      <c r="AN31" s="201"/>
      <c r="AO31" s="201"/>
      <c r="AP31" s="1033" t="s">
        <v>278</v>
      </c>
      <c r="AQ31" s="1014"/>
    </row>
    <row r="32" spans="1:46" ht="1.5" customHeight="1">
      <c r="A32" s="1022"/>
      <c r="B32" s="1025"/>
      <c r="C32" s="1028"/>
      <c r="D32" s="1031"/>
      <c r="E32" s="481" t="s">
        <v>38</v>
      </c>
      <c r="F32" s="482">
        <v>0.63</v>
      </c>
      <c r="G32" s="482">
        <v>0.63</v>
      </c>
      <c r="H32" s="482">
        <v>0.63</v>
      </c>
      <c r="I32" s="482">
        <v>0.63</v>
      </c>
      <c r="J32" s="482">
        <v>0.63</v>
      </c>
      <c r="K32" s="482">
        <v>0.63</v>
      </c>
      <c r="L32" s="482">
        <v>0.63</v>
      </c>
      <c r="M32" s="482">
        <v>0.63</v>
      </c>
      <c r="N32" s="482">
        <v>0.63</v>
      </c>
      <c r="O32" s="482">
        <v>0.63</v>
      </c>
      <c r="P32" s="482">
        <v>0.63</v>
      </c>
      <c r="Q32" s="482">
        <v>0.63</v>
      </c>
      <c r="R32" s="153"/>
      <c r="S32" s="153"/>
      <c r="T32" s="153"/>
      <c r="U32" s="153"/>
      <c r="V32" s="153"/>
      <c r="W32" s="153"/>
      <c r="X32" s="153"/>
      <c r="Y32" s="153"/>
      <c r="Z32" s="153"/>
      <c r="AA32" s="153"/>
      <c r="AB32" s="153"/>
      <c r="AC32" s="153"/>
      <c r="AD32" s="153">
        <v>0</v>
      </c>
      <c r="AE32" s="153">
        <v>0</v>
      </c>
      <c r="AF32" s="153">
        <v>0</v>
      </c>
      <c r="AG32" s="153">
        <v>0</v>
      </c>
      <c r="AH32" s="153">
        <v>0</v>
      </c>
      <c r="AI32" s="153">
        <v>0</v>
      </c>
      <c r="AJ32" s="153">
        <v>0</v>
      </c>
      <c r="AK32" s="153">
        <v>0</v>
      </c>
      <c r="AL32" s="153">
        <v>0</v>
      </c>
      <c r="AM32" s="153">
        <v>0</v>
      </c>
      <c r="AN32" s="153">
        <v>0</v>
      </c>
      <c r="AO32" s="153">
        <v>0</v>
      </c>
      <c r="AP32" s="1034"/>
      <c r="AQ32" s="1015"/>
    </row>
    <row r="33" spans="1:43" ht="1.5" customHeight="1">
      <c r="A33" s="1022"/>
      <c r="B33" s="1025"/>
      <c r="C33" s="1028"/>
      <c r="D33" s="1031"/>
      <c r="E33" s="481"/>
      <c r="F33" s="482"/>
      <c r="G33" s="484"/>
      <c r="H33" s="484"/>
      <c r="I33" s="482"/>
      <c r="J33" s="484"/>
      <c r="K33" s="484"/>
      <c r="L33" s="484"/>
      <c r="M33" s="482"/>
      <c r="N33" s="482"/>
      <c r="O33" s="482"/>
      <c r="P33" s="482"/>
      <c r="Q33" s="484"/>
      <c r="R33" s="153"/>
      <c r="S33" s="153"/>
      <c r="T33" s="153"/>
      <c r="U33" s="153"/>
      <c r="V33" s="153"/>
      <c r="W33" s="153"/>
      <c r="X33" s="153"/>
      <c r="Y33" s="153"/>
      <c r="Z33" s="153"/>
      <c r="AA33" s="153"/>
      <c r="AB33" s="153"/>
      <c r="AC33" s="153"/>
      <c r="AD33" s="153">
        <v>-0.1</v>
      </c>
      <c r="AE33" s="153">
        <v>-0.1</v>
      </c>
      <c r="AF33" s="153">
        <v>-0.1</v>
      </c>
      <c r="AG33" s="153">
        <v>-0.1</v>
      </c>
      <c r="AH33" s="153">
        <v>-0.1</v>
      </c>
      <c r="AI33" s="153">
        <v>-0.1</v>
      </c>
      <c r="AJ33" s="153">
        <v>-0.1</v>
      </c>
      <c r="AK33" s="153">
        <v>-0.1</v>
      </c>
      <c r="AL33" s="153">
        <v>-0.1</v>
      </c>
      <c r="AM33" s="153">
        <v>-0.1</v>
      </c>
      <c r="AN33" s="153">
        <v>-0.1</v>
      </c>
      <c r="AO33" s="153">
        <v>-0.1</v>
      </c>
      <c r="AP33" s="1034"/>
      <c r="AQ33" s="1015"/>
    </row>
    <row r="34" spans="1:43" ht="55.5" customHeight="1">
      <c r="A34" s="1023"/>
      <c r="B34" s="1026"/>
      <c r="C34" s="1029"/>
      <c r="D34" s="1032"/>
      <c r="E34" s="375" t="s">
        <v>48</v>
      </c>
      <c r="F34" s="122"/>
      <c r="G34" s="119"/>
      <c r="H34" s="119"/>
      <c r="I34" s="120"/>
      <c r="J34" s="119"/>
      <c r="K34" s="119"/>
      <c r="L34" s="119"/>
      <c r="M34" s="120"/>
      <c r="N34" s="120"/>
      <c r="O34" s="120"/>
      <c r="P34" s="122"/>
      <c r="Q34" s="119"/>
      <c r="R34" s="500"/>
      <c r="S34" s="500"/>
      <c r="T34" s="500"/>
      <c r="U34" s="500"/>
      <c r="V34" s="500"/>
      <c r="W34" s="500"/>
      <c r="X34" s="500"/>
      <c r="Y34" s="500"/>
      <c r="Z34" s="500"/>
      <c r="AA34" s="500"/>
      <c r="AB34" s="500"/>
      <c r="AC34" s="486"/>
      <c r="AD34" s="487"/>
      <c r="AE34" s="487"/>
      <c r="AF34" s="486"/>
      <c r="AG34" s="486"/>
      <c r="AH34" s="486"/>
      <c r="AI34" s="486"/>
      <c r="AJ34" s="486"/>
      <c r="AK34" s="486"/>
      <c r="AL34" s="486"/>
      <c r="AM34" s="486"/>
      <c r="AN34" s="486"/>
      <c r="AO34" s="486"/>
      <c r="AP34" s="1035"/>
      <c r="AQ34" s="1016"/>
    </row>
    <row r="35" spans="1:43" ht="53.25" customHeight="1">
      <c r="A35" s="1021">
        <v>4.5</v>
      </c>
      <c r="B35" s="1036" t="s">
        <v>173</v>
      </c>
      <c r="C35" s="1027" t="s">
        <v>50</v>
      </c>
      <c r="D35" s="1030" t="s">
        <v>11</v>
      </c>
      <c r="E35" s="205" t="s">
        <v>51</v>
      </c>
      <c r="F35" s="204">
        <v>0.623</v>
      </c>
      <c r="G35" s="204">
        <v>0.66639999999999999</v>
      </c>
      <c r="H35" s="206">
        <v>0.59299999999999997</v>
      </c>
      <c r="I35" s="204">
        <v>0.52200000000000002</v>
      </c>
      <c r="J35" s="206">
        <v>0.47799999999999998</v>
      </c>
      <c r="K35" s="204">
        <v>0.55400000000000005</v>
      </c>
      <c r="L35" s="206">
        <v>0.58760000000000001</v>
      </c>
      <c r="M35" s="206">
        <v>0.60499999999999998</v>
      </c>
      <c r="N35" s="205">
        <v>0.58199999999999996</v>
      </c>
      <c r="O35" s="206">
        <v>0.72699999999999998</v>
      </c>
      <c r="P35" s="206">
        <v>0.58599999999999997</v>
      </c>
      <c r="Q35" s="206">
        <v>0.59130000000000005</v>
      </c>
      <c r="R35" s="204">
        <v>0.53620000000000001</v>
      </c>
      <c r="S35" s="204">
        <v>0.57699999999999996</v>
      </c>
      <c r="T35" s="206">
        <v>0.56899999999999995</v>
      </c>
      <c r="U35" s="204">
        <v>0.499</v>
      </c>
      <c r="V35" s="206">
        <v>0.45800000000000002</v>
      </c>
      <c r="W35" s="204">
        <v>0.47499999999999998</v>
      </c>
      <c r="X35" s="206">
        <v>0.52400000000000002</v>
      </c>
      <c r="Y35" s="206">
        <v>0.55600000000000005</v>
      </c>
      <c r="Z35" s="205">
        <v>0.54700000000000004</v>
      </c>
      <c r="AA35" s="206">
        <v>0.55800000000000005</v>
      </c>
      <c r="AB35" s="206">
        <v>0.56299999999999994</v>
      </c>
      <c r="AC35" s="206">
        <v>0.58299999999999996</v>
      </c>
      <c r="AD35" s="435">
        <v>0.46600000000000003</v>
      </c>
      <c r="AE35" s="435">
        <v>0.57399999999999995</v>
      </c>
      <c r="AF35" s="435"/>
      <c r="AG35" s="435"/>
      <c r="AH35" s="435"/>
      <c r="AI35" s="435"/>
      <c r="AJ35" s="435"/>
      <c r="AK35" s="435"/>
      <c r="AL35" s="435"/>
      <c r="AM35" s="435"/>
      <c r="AN35" s="435"/>
      <c r="AO35" s="435"/>
      <c r="AP35" s="1033" t="s">
        <v>279</v>
      </c>
      <c r="AQ35" s="1030"/>
    </row>
    <row r="36" spans="1:43" ht="0.75" customHeight="1">
      <c r="A36" s="1022"/>
      <c r="B36" s="1037"/>
      <c r="C36" s="1028"/>
      <c r="D36" s="1031"/>
      <c r="E36" s="204" t="s">
        <v>52</v>
      </c>
      <c r="F36" s="153">
        <v>0.55000000000000004</v>
      </c>
      <c r="G36" s="153">
        <v>0.55000000000000004</v>
      </c>
      <c r="H36" s="153">
        <v>0.55000000000000004</v>
      </c>
      <c r="I36" s="153">
        <v>0.55000000000000004</v>
      </c>
      <c r="J36" s="153">
        <v>0.55000000000000004</v>
      </c>
      <c r="K36" s="153">
        <v>0.55000000000000004</v>
      </c>
      <c r="L36" s="153">
        <v>0.55000000000000004</v>
      </c>
      <c r="M36" s="153">
        <v>0.55000000000000004</v>
      </c>
      <c r="N36" s="153">
        <v>0.55000000000000004</v>
      </c>
      <c r="O36" s="153">
        <v>0.55000000000000004</v>
      </c>
      <c r="P36" s="153">
        <v>0.55000000000000004</v>
      </c>
      <c r="Q36" s="153">
        <v>0.55000000000000004</v>
      </c>
      <c r="R36" s="153">
        <v>0.55000000000000004</v>
      </c>
      <c r="S36" s="153">
        <v>0.55000000000000004</v>
      </c>
      <c r="T36" s="153">
        <v>0.55000000000000004</v>
      </c>
      <c r="U36" s="153">
        <v>0.55000000000000004</v>
      </c>
      <c r="V36" s="153">
        <v>0.55000000000000004</v>
      </c>
      <c r="W36" s="153">
        <v>0.55000000000000004</v>
      </c>
      <c r="X36" s="153">
        <v>0.55000000000000004</v>
      </c>
      <c r="Y36" s="153">
        <v>0.55000000000000004</v>
      </c>
      <c r="Z36" s="153">
        <v>0.55000000000000004</v>
      </c>
      <c r="AA36" s="153">
        <v>0.55000000000000004</v>
      </c>
      <c r="AB36" s="153">
        <v>0.55000000000000004</v>
      </c>
      <c r="AC36" s="153">
        <v>0.55000000000000004</v>
      </c>
      <c r="AD36" s="437">
        <v>0.47004087172688319</v>
      </c>
      <c r="AE36" s="437">
        <v>0.50988771316199544</v>
      </c>
      <c r="AF36" s="437">
        <v>0.51050513587309199</v>
      </c>
      <c r="AG36" s="437">
        <v>0.45120176018315716</v>
      </c>
      <c r="AH36" s="437">
        <v>0.4112211578366205</v>
      </c>
      <c r="AI36" s="437">
        <v>0.43162683313541172</v>
      </c>
      <c r="AJ36" s="437">
        <v>0.47949201898047378</v>
      </c>
      <c r="AK36" s="437">
        <v>0.52729954343183971</v>
      </c>
      <c r="AL36" s="437">
        <v>0.50789343586598223</v>
      </c>
      <c r="AM36" s="437">
        <v>0.51968073327363296</v>
      </c>
      <c r="AN36" s="437">
        <v>0.52737662270527697</v>
      </c>
      <c r="AO36" s="437">
        <v>0.54994849281184921</v>
      </c>
      <c r="AP36" s="1034"/>
      <c r="AQ36" s="1031"/>
    </row>
    <row r="37" spans="1:43" ht="53.25" customHeight="1">
      <c r="A37" s="1023"/>
      <c r="B37" s="1038"/>
      <c r="C37" s="1029"/>
      <c r="D37" s="1032"/>
      <c r="E37" s="201" t="s">
        <v>48</v>
      </c>
      <c r="F37" s="504"/>
      <c r="G37" s="504"/>
      <c r="H37" s="504"/>
      <c r="I37" s="504"/>
      <c r="J37" s="501"/>
      <c r="K37" s="504"/>
      <c r="L37" s="504"/>
      <c r="M37" s="504"/>
      <c r="N37" s="504"/>
      <c r="O37" s="504"/>
      <c r="P37" s="504"/>
      <c r="Q37" s="504"/>
      <c r="R37" s="504"/>
      <c r="S37" s="504"/>
      <c r="T37" s="504"/>
      <c r="U37" s="503"/>
      <c r="V37" s="503"/>
      <c r="W37" s="503"/>
      <c r="X37" s="504"/>
      <c r="Y37" s="504"/>
      <c r="Z37" s="504"/>
      <c r="AA37" s="504"/>
      <c r="AB37" s="504"/>
      <c r="AC37" s="505"/>
      <c r="AD37" s="505"/>
      <c r="AE37" s="505"/>
      <c r="AF37" s="488"/>
      <c r="AG37" s="488"/>
      <c r="AH37" s="488"/>
      <c r="AI37" s="488"/>
      <c r="AJ37" s="488"/>
      <c r="AK37" s="488"/>
      <c r="AL37" s="488"/>
      <c r="AM37" s="488"/>
      <c r="AN37" s="488"/>
      <c r="AO37" s="488"/>
      <c r="AP37" s="1035"/>
      <c r="AQ37" s="1032"/>
    </row>
    <row r="38" spans="1:43" ht="53.25" customHeight="1">
      <c r="A38" s="1017">
        <v>4.5999999999999996</v>
      </c>
      <c r="B38" s="1018" t="s">
        <v>76</v>
      </c>
      <c r="C38" s="1049" t="s">
        <v>67</v>
      </c>
      <c r="D38" s="1019" t="s">
        <v>11</v>
      </c>
      <c r="E38" s="204" t="s">
        <v>53</v>
      </c>
      <c r="F38" s="204">
        <v>4.0000000000000001E-3</v>
      </c>
      <c r="G38" s="204">
        <v>9.9400000000000002E-2</v>
      </c>
      <c r="H38" s="204">
        <v>0.111</v>
      </c>
      <c r="I38" s="204">
        <v>0.1431</v>
      </c>
      <c r="J38" s="204">
        <v>0.14149999999999999</v>
      </c>
      <c r="K38" s="204">
        <v>0.1157</v>
      </c>
      <c r="L38" s="204">
        <v>0.1368</v>
      </c>
      <c r="M38" s="204">
        <v>0.12889999999999999</v>
      </c>
      <c r="N38" s="205">
        <v>0.1163</v>
      </c>
      <c r="O38" s="204">
        <v>0.11799999999999999</v>
      </c>
      <c r="P38" s="204">
        <v>0.11310000000000001</v>
      </c>
      <c r="Q38" s="201">
        <v>0.10100000000000001</v>
      </c>
      <c r="R38" s="204">
        <v>-0.14410000000000001</v>
      </c>
      <c r="S38" s="204">
        <v>-8.5699999999999998E-2</v>
      </c>
      <c r="T38" s="204">
        <v>-5.3199999999999997E-2</v>
      </c>
      <c r="U38" s="204">
        <v>-4.3499999999999997E-2</v>
      </c>
      <c r="V38" s="204">
        <v>1.4E-3</v>
      </c>
      <c r="W38" s="204">
        <v>-6.0000000000000001E-3</v>
      </c>
      <c r="X38" s="204">
        <v>6.0000000000000001E-3</v>
      </c>
      <c r="Y38" s="204">
        <v>5.0000000000000001E-3</v>
      </c>
      <c r="Z38" s="205">
        <v>2E-3</v>
      </c>
      <c r="AA38" s="204">
        <v>1.4E-2</v>
      </c>
      <c r="AB38" s="204">
        <v>2.4E-2</v>
      </c>
      <c r="AC38" s="201">
        <v>0.02</v>
      </c>
      <c r="AD38" s="434">
        <v>-3.7199999999999997E-2</v>
      </c>
      <c r="AE38" s="434">
        <v>-5.1799999999999999E-2</v>
      </c>
      <c r="AF38" s="434"/>
      <c r="AG38" s="434"/>
      <c r="AH38" s="434"/>
      <c r="AI38" s="434"/>
      <c r="AJ38" s="434"/>
      <c r="AK38" s="434"/>
      <c r="AL38" s="434"/>
      <c r="AM38" s="434"/>
      <c r="AN38" s="434"/>
      <c r="AO38" s="434"/>
      <c r="AP38" s="1014" t="s">
        <v>246</v>
      </c>
      <c r="AQ38" s="1014"/>
    </row>
    <row r="39" spans="1:43" ht="1.5" customHeight="1">
      <c r="A39" s="1017"/>
      <c r="B39" s="1018"/>
      <c r="C39" s="1049"/>
      <c r="D39" s="1019"/>
      <c r="E39" s="204" t="s">
        <v>62</v>
      </c>
      <c r="F39" s="153">
        <v>0.1</v>
      </c>
      <c r="G39" s="153">
        <v>0.1</v>
      </c>
      <c r="H39" s="153">
        <v>0.1</v>
      </c>
      <c r="I39" s="153">
        <v>0.1</v>
      </c>
      <c r="J39" s="153">
        <v>0.1</v>
      </c>
      <c r="K39" s="153">
        <v>0.1</v>
      </c>
      <c r="L39" s="153">
        <v>0.1</v>
      </c>
      <c r="M39" s="153">
        <v>0.1</v>
      </c>
      <c r="N39" s="153">
        <v>0.1</v>
      </c>
      <c r="O39" s="153">
        <v>0.1</v>
      </c>
      <c r="P39" s="153">
        <v>0.1</v>
      </c>
      <c r="Q39" s="153">
        <v>0.1</v>
      </c>
      <c r="R39" s="153">
        <v>0.1</v>
      </c>
      <c r="S39" s="153">
        <v>0.1</v>
      </c>
      <c r="T39" s="153">
        <v>0.1</v>
      </c>
      <c r="U39" s="153">
        <v>0.1</v>
      </c>
      <c r="V39" s="153">
        <v>0.1</v>
      </c>
      <c r="W39" s="153">
        <v>0.1</v>
      </c>
      <c r="X39" s="153">
        <v>0.1</v>
      </c>
      <c r="Y39" s="153">
        <v>0.1</v>
      </c>
      <c r="Z39" s="153">
        <v>0.1</v>
      </c>
      <c r="AA39" s="153">
        <v>0.1</v>
      </c>
      <c r="AB39" s="153">
        <v>0.1</v>
      </c>
      <c r="AC39" s="153">
        <v>0.1</v>
      </c>
      <c r="AD39" s="153">
        <v>0.1</v>
      </c>
      <c r="AE39" s="153">
        <v>0.1</v>
      </c>
      <c r="AF39" s="153">
        <v>0.1</v>
      </c>
      <c r="AG39" s="153">
        <v>0.1</v>
      </c>
      <c r="AH39" s="153">
        <v>0.1</v>
      </c>
      <c r="AI39" s="153">
        <v>0.1</v>
      </c>
      <c r="AJ39" s="153">
        <v>0.1</v>
      </c>
      <c r="AK39" s="153">
        <v>0.1</v>
      </c>
      <c r="AL39" s="153">
        <v>0.1</v>
      </c>
      <c r="AM39" s="153">
        <v>0.1</v>
      </c>
      <c r="AN39" s="153">
        <v>0.1</v>
      </c>
      <c r="AO39" s="153">
        <v>0.1</v>
      </c>
      <c r="AP39" s="1015"/>
      <c r="AQ39" s="1015"/>
    </row>
    <row r="40" spans="1:43" ht="1.5" customHeight="1">
      <c r="A40" s="1017"/>
      <c r="B40" s="1018"/>
      <c r="C40" s="1049"/>
      <c r="D40" s="1019"/>
      <c r="E40" s="204" t="s">
        <v>38</v>
      </c>
      <c r="F40" s="153">
        <v>0</v>
      </c>
      <c r="G40" s="153">
        <v>0</v>
      </c>
      <c r="H40" s="153">
        <v>0</v>
      </c>
      <c r="I40" s="153">
        <v>0</v>
      </c>
      <c r="J40" s="153">
        <v>0</v>
      </c>
      <c r="K40" s="153">
        <v>0</v>
      </c>
      <c r="L40" s="153">
        <v>0</v>
      </c>
      <c r="M40" s="153">
        <v>0</v>
      </c>
      <c r="N40" s="153">
        <v>0</v>
      </c>
      <c r="O40" s="153">
        <v>0</v>
      </c>
      <c r="P40" s="153">
        <v>0</v>
      </c>
      <c r="Q40" s="153">
        <v>0</v>
      </c>
      <c r="R40" s="153">
        <v>0</v>
      </c>
      <c r="S40" s="153">
        <v>0</v>
      </c>
      <c r="T40" s="153">
        <v>0</v>
      </c>
      <c r="U40" s="153">
        <v>0</v>
      </c>
      <c r="V40" s="153">
        <v>0</v>
      </c>
      <c r="W40" s="153">
        <v>0</v>
      </c>
      <c r="X40" s="153">
        <v>0</v>
      </c>
      <c r="Y40" s="153">
        <v>0</v>
      </c>
      <c r="Z40" s="153">
        <v>0</v>
      </c>
      <c r="AA40" s="153">
        <v>0</v>
      </c>
      <c r="AB40" s="153">
        <v>0</v>
      </c>
      <c r="AC40" s="153">
        <v>0</v>
      </c>
      <c r="AD40" s="153">
        <v>0</v>
      </c>
      <c r="AE40" s="153">
        <v>0</v>
      </c>
      <c r="AF40" s="153">
        <v>0</v>
      </c>
      <c r="AG40" s="153">
        <v>0</v>
      </c>
      <c r="AH40" s="153">
        <v>0</v>
      </c>
      <c r="AI40" s="153">
        <v>0</v>
      </c>
      <c r="AJ40" s="153">
        <v>0</v>
      </c>
      <c r="AK40" s="153">
        <v>0</v>
      </c>
      <c r="AL40" s="153">
        <v>0</v>
      </c>
      <c r="AM40" s="153">
        <v>0</v>
      </c>
      <c r="AN40" s="153">
        <v>0</v>
      </c>
      <c r="AO40" s="153">
        <v>0</v>
      </c>
      <c r="AP40" s="1015"/>
      <c r="AQ40" s="1015"/>
    </row>
    <row r="41" spans="1:43" ht="1.5" customHeight="1">
      <c r="A41" s="1017"/>
      <c r="B41" s="1018"/>
      <c r="C41" s="1049"/>
      <c r="D41" s="1019"/>
      <c r="E41" s="204" t="s">
        <v>63</v>
      </c>
      <c r="F41" s="153">
        <v>-0.1</v>
      </c>
      <c r="G41" s="153">
        <v>-0.1</v>
      </c>
      <c r="H41" s="153">
        <v>-0.1</v>
      </c>
      <c r="I41" s="153">
        <v>-0.1</v>
      </c>
      <c r="J41" s="153">
        <v>-0.1</v>
      </c>
      <c r="K41" s="153">
        <v>-0.1</v>
      </c>
      <c r="L41" s="153">
        <v>-0.1</v>
      </c>
      <c r="M41" s="153">
        <v>-0.1</v>
      </c>
      <c r="N41" s="153">
        <v>-0.1</v>
      </c>
      <c r="O41" s="153">
        <v>-0.1</v>
      </c>
      <c r="P41" s="153">
        <v>-0.1</v>
      </c>
      <c r="Q41" s="153">
        <v>-0.1</v>
      </c>
      <c r="R41" s="153">
        <v>-0.1</v>
      </c>
      <c r="S41" s="153">
        <v>-0.1</v>
      </c>
      <c r="T41" s="153">
        <v>-0.1</v>
      </c>
      <c r="U41" s="153">
        <v>-0.1</v>
      </c>
      <c r="V41" s="153">
        <v>-0.1</v>
      </c>
      <c r="W41" s="153">
        <v>-0.1</v>
      </c>
      <c r="X41" s="153">
        <v>-0.1</v>
      </c>
      <c r="Y41" s="153">
        <v>-0.1</v>
      </c>
      <c r="Z41" s="153">
        <v>-0.1</v>
      </c>
      <c r="AA41" s="153">
        <v>-0.1</v>
      </c>
      <c r="AB41" s="153">
        <v>-0.1</v>
      </c>
      <c r="AC41" s="153">
        <v>-0.1</v>
      </c>
      <c r="AD41" s="153">
        <v>-0.1</v>
      </c>
      <c r="AE41" s="153">
        <v>-0.1</v>
      </c>
      <c r="AF41" s="153">
        <v>-0.1</v>
      </c>
      <c r="AG41" s="153">
        <v>-0.1</v>
      </c>
      <c r="AH41" s="153">
        <v>-0.1</v>
      </c>
      <c r="AI41" s="153">
        <v>-0.1</v>
      </c>
      <c r="AJ41" s="153">
        <v>-0.1</v>
      </c>
      <c r="AK41" s="153">
        <v>-0.1</v>
      </c>
      <c r="AL41" s="153">
        <v>-0.1</v>
      </c>
      <c r="AM41" s="153">
        <v>-0.1</v>
      </c>
      <c r="AN41" s="153">
        <v>-0.1</v>
      </c>
      <c r="AO41" s="153">
        <v>-0.1</v>
      </c>
      <c r="AP41" s="1015"/>
      <c r="AQ41" s="1015"/>
    </row>
    <row r="42" spans="1:43" ht="53.25" customHeight="1">
      <c r="A42" s="1017"/>
      <c r="B42" s="1018"/>
      <c r="C42" s="1049"/>
      <c r="D42" s="1019"/>
      <c r="E42" s="201" t="s">
        <v>48</v>
      </c>
      <c r="F42" s="504"/>
      <c r="G42" s="501"/>
      <c r="H42" s="502"/>
      <c r="I42" s="502"/>
      <c r="J42" s="502"/>
      <c r="K42" s="502"/>
      <c r="L42" s="502"/>
      <c r="M42" s="502"/>
      <c r="N42" s="502"/>
      <c r="O42" s="502"/>
      <c r="P42" s="502"/>
      <c r="Q42" s="502"/>
      <c r="R42" s="502"/>
      <c r="S42" s="501"/>
      <c r="T42" s="501"/>
      <c r="U42" s="504"/>
      <c r="V42" s="504"/>
      <c r="W42" s="504"/>
      <c r="X42" s="504"/>
      <c r="Y42" s="504"/>
      <c r="Z42" s="504"/>
      <c r="AA42" s="504"/>
      <c r="AB42" s="504"/>
      <c r="AC42" s="487"/>
      <c r="AD42" s="505"/>
      <c r="AE42" s="506"/>
      <c r="AF42" s="488"/>
      <c r="AG42" s="488"/>
      <c r="AH42" s="488"/>
      <c r="AI42" s="488"/>
      <c r="AJ42" s="488"/>
      <c r="AK42" s="488"/>
      <c r="AL42" s="488"/>
      <c r="AM42" s="488"/>
      <c r="AN42" s="488"/>
      <c r="AO42" s="488"/>
      <c r="AP42" s="1016"/>
      <c r="AQ42" s="1016"/>
    </row>
    <row r="43" spans="1:43" ht="53.25" customHeight="1">
      <c r="A43" s="1017">
        <v>4.7</v>
      </c>
      <c r="B43" s="1018" t="s">
        <v>163</v>
      </c>
      <c r="C43" s="679" t="s">
        <v>34</v>
      </c>
      <c r="D43" s="1019" t="s">
        <v>11</v>
      </c>
      <c r="E43" s="204" t="s">
        <v>46</v>
      </c>
      <c r="F43" s="204">
        <v>4.0000000000000001E-3</v>
      </c>
      <c r="G43" s="204">
        <v>9.9400000000000002E-2</v>
      </c>
      <c r="H43" s="204">
        <v>0.111</v>
      </c>
      <c r="I43" s="204">
        <v>0.1431</v>
      </c>
      <c r="J43" s="204">
        <v>0.14149999999999999</v>
      </c>
      <c r="K43" s="204">
        <v>0.1157</v>
      </c>
      <c r="L43" s="204">
        <v>0.1368</v>
      </c>
      <c r="M43" s="204">
        <v>0.12889999999999999</v>
      </c>
      <c r="N43" s="204">
        <v>0.1163</v>
      </c>
      <c r="O43" s="204">
        <v>0.11799999999999999</v>
      </c>
      <c r="P43" s="204">
        <v>0.11310000000000001</v>
      </c>
      <c r="Q43" s="201">
        <v>0.10100000000000001</v>
      </c>
      <c r="R43" s="204">
        <v>0.89600000000000002</v>
      </c>
      <c r="S43" s="204">
        <v>0.874</v>
      </c>
      <c r="T43" s="204">
        <v>0.878</v>
      </c>
      <c r="U43" s="204">
        <v>0.90300000000000002</v>
      </c>
      <c r="V43" s="204">
        <v>0.85399999999999998</v>
      </c>
      <c r="W43" s="204">
        <v>0.874</v>
      </c>
      <c r="X43" s="204">
        <v>0.82699999999999996</v>
      </c>
      <c r="Y43" s="204">
        <v>0.88900000000000001</v>
      </c>
      <c r="Z43" s="204">
        <v>0.86299999999999999</v>
      </c>
      <c r="AA43" s="204">
        <v>0.86699999999999999</v>
      </c>
      <c r="AB43" s="204">
        <v>0.86</v>
      </c>
      <c r="AC43" s="201">
        <v>0.86499999999999999</v>
      </c>
      <c r="AD43" s="201">
        <v>0.876</v>
      </c>
      <c r="AE43" s="201">
        <v>0.89900000000000002</v>
      </c>
      <c r="AF43" s="201"/>
      <c r="AG43" s="201"/>
      <c r="AH43" s="201"/>
      <c r="AI43" s="201"/>
      <c r="AJ43" s="201"/>
      <c r="AK43" s="201"/>
      <c r="AL43" s="201"/>
      <c r="AM43" s="201"/>
      <c r="AN43" s="201"/>
      <c r="AO43" s="201"/>
      <c r="AP43" s="1020" t="s">
        <v>245</v>
      </c>
      <c r="AQ43" s="1020"/>
    </row>
    <row r="44" spans="1:43" ht="1.5" customHeight="1">
      <c r="A44" s="1017"/>
      <c r="B44" s="1018"/>
      <c r="C44" s="679"/>
      <c r="D44" s="1019"/>
      <c r="E44" s="204"/>
      <c r="F44" s="153">
        <v>0.1</v>
      </c>
      <c r="G44" s="153">
        <v>0.1</v>
      </c>
      <c r="H44" s="153">
        <v>0.1</v>
      </c>
      <c r="I44" s="153">
        <v>0.1</v>
      </c>
      <c r="J44" s="153">
        <v>0.1</v>
      </c>
      <c r="K44" s="153">
        <v>0.1</v>
      </c>
      <c r="L44" s="153">
        <v>0.1</v>
      </c>
      <c r="M44" s="153">
        <v>0.1</v>
      </c>
      <c r="N44" s="153">
        <v>0.1</v>
      </c>
      <c r="O44" s="153">
        <v>0.1</v>
      </c>
      <c r="P44" s="153">
        <v>0.1</v>
      </c>
      <c r="Q44" s="153">
        <v>0.1</v>
      </c>
      <c r="R44" s="153">
        <v>0.85</v>
      </c>
      <c r="S44" s="153">
        <v>0.85</v>
      </c>
      <c r="T44" s="153">
        <v>0.85</v>
      </c>
      <c r="U44" s="153">
        <v>0.85</v>
      </c>
      <c r="V44" s="153">
        <v>0.85</v>
      </c>
      <c r="W44" s="153">
        <v>0.85</v>
      </c>
      <c r="X44" s="153">
        <v>0.85</v>
      </c>
      <c r="Y44" s="153">
        <v>0.85</v>
      </c>
      <c r="Z44" s="153">
        <v>0.85</v>
      </c>
      <c r="AA44" s="153">
        <v>0.85</v>
      </c>
      <c r="AB44" s="153">
        <v>0.85</v>
      </c>
      <c r="AC44" s="153">
        <v>0.85</v>
      </c>
      <c r="AD44" s="153">
        <v>0.85</v>
      </c>
      <c r="AE44" s="153">
        <v>0.85</v>
      </c>
      <c r="AF44" s="153">
        <v>0.85</v>
      </c>
      <c r="AG44" s="153">
        <v>0.85</v>
      </c>
      <c r="AH44" s="153">
        <v>0.85</v>
      </c>
      <c r="AI44" s="153">
        <v>0.85</v>
      </c>
      <c r="AJ44" s="153">
        <v>0.85</v>
      </c>
      <c r="AK44" s="153">
        <v>0.85</v>
      </c>
      <c r="AL44" s="153">
        <v>0.85</v>
      </c>
      <c r="AM44" s="153">
        <v>0.85</v>
      </c>
      <c r="AN44" s="153">
        <v>0.85</v>
      </c>
      <c r="AO44" s="153">
        <v>0.85</v>
      </c>
      <c r="AP44" s="1020"/>
      <c r="AQ44" s="1020"/>
    </row>
    <row r="45" spans="1:43" ht="53.25" customHeight="1">
      <c r="A45" s="1017"/>
      <c r="B45" s="1018"/>
      <c r="C45" s="679"/>
      <c r="D45" s="1019"/>
      <c r="E45" s="262" t="s">
        <v>48</v>
      </c>
      <c r="F45" s="504"/>
      <c r="G45" s="504"/>
      <c r="H45" s="504"/>
      <c r="I45" s="504"/>
      <c r="J45" s="504"/>
      <c r="K45" s="504"/>
      <c r="L45" s="504"/>
      <c r="M45" s="504"/>
      <c r="N45" s="504"/>
      <c r="O45" s="504"/>
      <c r="P45" s="504"/>
      <c r="Q45" s="504"/>
      <c r="R45" s="504"/>
      <c r="S45" s="504"/>
      <c r="T45" s="504"/>
      <c r="U45" s="504"/>
      <c r="V45" s="504"/>
      <c r="W45" s="504"/>
      <c r="X45" s="502"/>
      <c r="Y45" s="504"/>
      <c r="Z45" s="504"/>
      <c r="AA45" s="504"/>
      <c r="AB45" s="504"/>
      <c r="AC45" s="487"/>
      <c r="AD45" s="487"/>
      <c r="AE45" s="487"/>
      <c r="AF45" s="486"/>
      <c r="AG45" s="486"/>
      <c r="AH45" s="486"/>
      <c r="AI45" s="486"/>
      <c r="AJ45" s="486"/>
      <c r="AK45" s="486"/>
      <c r="AL45" s="486"/>
      <c r="AM45" s="486"/>
      <c r="AN45" s="486"/>
      <c r="AO45" s="486"/>
      <c r="AP45" s="1020"/>
      <c r="AQ45" s="1020"/>
    </row>
    <row r="46" spans="1:43">
      <c r="A46" s="86"/>
      <c r="B46" s="74"/>
      <c r="C46" s="74"/>
      <c r="D46" s="74"/>
      <c r="E46" s="74"/>
      <c r="F46" s="85"/>
      <c r="G46" s="85"/>
      <c r="I46" s="85"/>
      <c r="J46" s="85"/>
      <c r="K46" s="85"/>
      <c r="L46" s="85"/>
      <c r="M46" s="85"/>
      <c r="N46" s="85"/>
      <c r="O46" s="85"/>
      <c r="R46" s="85"/>
      <c r="S46" s="85"/>
      <c r="U46" s="85"/>
      <c r="V46" s="85"/>
      <c r="W46" s="85"/>
      <c r="X46" s="85"/>
      <c r="Y46" s="85"/>
      <c r="Z46" s="85"/>
      <c r="AA46" s="85"/>
    </row>
    <row r="47" spans="1:43">
      <c r="F47" s="83"/>
      <c r="G47" s="83"/>
      <c r="R47" s="83"/>
      <c r="S47" s="83"/>
    </row>
    <row r="48" spans="1:43">
      <c r="F48" s="83"/>
      <c r="G48" s="83"/>
      <c r="R48" s="83"/>
      <c r="S48" s="83"/>
    </row>
    <row r="49" spans="6:21">
      <c r="F49" s="83"/>
      <c r="G49" s="83"/>
      <c r="R49" s="83"/>
      <c r="S49" s="83"/>
    </row>
    <row r="50" spans="6:21">
      <c r="F50" s="83"/>
      <c r="G50" s="83"/>
      <c r="R50" s="83"/>
      <c r="S50" s="83"/>
    </row>
    <row r="51" spans="6:21">
      <c r="F51" s="83"/>
      <c r="G51" s="83"/>
      <c r="R51" s="83"/>
      <c r="S51" s="83"/>
    </row>
    <row r="52" spans="6:21">
      <c r="F52" s="83"/>
      <c r="G52" s="83"/>
      <c r="R52" s="83"/>
      <c r="S52" s="83"/>
    </row>
    <row r="53" spans="6:21">
      <c r="F53" s="83"/>
      <c r="G53" s="83"/>
      <c r="R53" s="83"/>
      <c r="S53" s="83"/>
    </row>
    <row r="54" spans="6:21">
      <c r="F54" s="83"/>
      <c r="G54" s="83"/>
      <c r="R54" s="83"/>
      <c r="S54" s="83"/>
    </row>
    <row r="55" spans="6:21">
      <c r="F55" s="83"/>
      <c r="G55" s="83"/>
      <c r="R55" s="83"/>
      <c r="S55" s="83"/>
    </row>
    <row r="56" spans="6:21">
      <c r="F56" s="83"/>
      <c r="G56" s="83"/>
      <c r="R56" s="83"/>
      <c r="S56" s="83"/>
    </row>
    <row r="57" spans="6:21">
      <c r="F57" s="83"/>
      <c r="G57" s="83"/>
      <c r="R57" s="83"/>
      <c r="S57" s="83"/>
    </row>
    <row r="58" spans="6:21">
      <c r="F58" s="83"/>
      <c r="G58" s="83"/>
      <c r="R58" s="83"/>
      <c r="S58" s="83"/>
    </row>
    <row r="59" spans="6:21">
      <c r="F59" s="83"/>
      <c r="G59" s="83"/>
      <c r="R59" s="83"/>
      <c r="S59" s="83"/>
      <c r="U59" s="107"/>
    </row>
    <row r="60" spans="6:21">
      <c r="F60" s="83"/>
      <c r="G60" s="83"/>
      <c r="R60" s="83"/>
      <c r="S60" s="83"/>
    </row>
    <row r="61" spans="6:21">
      <c r="F61" s="83"/>
      <c r="G61" s="83"/>
      <c r="R61" s="83"/>
      <c r="S61" s="83"/>
    </row>
    <row r="62" spans="6:21">
      <c r="F62" s="83"/>
      <c r="G62" s="83"/>
      <c r="R62" s="83"/>
      <c r="S62" s="83"/>
      <c r="U62" s="108"/>
    </row>
    <row r="63" spans="6:21">
      <c r="F63" s="83"/>
      <c r="G63" s="83"/>
      <c r="R63" s="83"/>
      <c r="S63" s="83"/>
    </row>
    <row r="64" spans="6:21">
      <c r="F64" s="83"/>
      <c r="G64" s="83"/>
      <c r="R64" s="83"/>
      <c r="S64" s="83"/>
    </row>
    <row r="65" spans="6:42">
      <c r="F65" s="83"/>
      <c r="G65" s="83"/>
      <c r="R65" s="83"/>
      <c r="S65" s="83"/>
    </row>
    <row r="66" spans="6:42">
      <c r="F66" s="83"/>
      <c r="G66" s="83"/>
      <c r="R66" s="83"/>
      <c r="S66" s="83"/>
    </row>
    <row r="67" spans="6:42">
      <c r="F67" s="83"/>
      <c r="G67" s="83"/>
      <c r="R67" s="83"/>
      <c r="S67" s="83"/>
    </row>
    <row r="68" spans="6:42">
      <c r="F68" s="83"/>
      <c r="G68" s="83"/>
      <c r="R68" s="83"/>
      <c r="S68" s="83"/>
    </row>
    <row r="69" spans="6:42">
      <c r="F69" s="83"/>
      <c r="G69" s="83"/>
      <c r="R69" s="83"/>
      <c r="S69" s="83"/>
    </row>
    <row r="70" spans="6:42">
      <c r="F70" s="83"/>
      <c r="G70" s="83"/>
      <c r="R70" s="83"/>
      <c r="S70" s="83"/>
    </row>
    <row r="71" spans="6:42">
      <c r="F71" s="83"/>
      <c r="G71" s="83"/>
      <c r="R71" s="83"/>
      <c r="S71" s="83"/>
    </row>
    <row r="72" spans="6:42">
      <c r="F72" s="83"/>
      <c r="G72" s="83"/>
      <c r="R72" s="83"/>
      <c r="S72" s="83"/>
    </row>
    <row r="73" spans="6:42">
      <c r="F73" s="83"/>
      <c r="G73" s="83"/>
      <c r="R73" s="83"/>
      <c r="S73" s="83"/>
    </row>
    <row r="74" spans="6:42">
      <c r="F74" s="83"/>
      <c r="G74" s="83"/>
      <c r="R74" s="83"/>
      <c r="S74" s="83"/>
    </row>
    <row r="75" spans="6:42">
      <c r="F75" s="83"/>
      <c r="G75" s="83"/>
      <c r="R75" s="83"/>
      <c r="S75" s="83"/>
    </row>
    <row r="76" spans="6:42">
      <c r="F76" s="83"/>
      <c r="G76" s="83"/>
      <c r="R76" s="83"/>
      <c r="S76" s="83"/>
    </row>
    <row r="77" spans="6:42">
      <c r="F77" s="83"/>
      <c r="G77" s="83"/>
      <c r="R77" s="83"/>
      <c r="S77" s="83"/>
    </row>
    <row r="78" spans="6:42">
      <c r="F78" s="83"/>
      <c r="G78" s="83"/>
      <c r="R78" s="83"/>
      <c r="S78" s="83"/>
    </row>
    <row r="79" spans="6:42">
      <c r="F79" s="83"/>
      <c r="G79" s="83"/>
      <c r="R79" s="83"/>
      <c r="S79" s="83"/>
      <c r="AP79" s="110"/>
    </row>
    <row r="80" spans="6:42">
      <c r="F80" s="83"/>
      <c r="G80" s="83"/>
      <c r="R80" s="83"/>
      <c r="S80" s="83"/>
    </row>
    <row r="81" spans="6:19">
      <c r="F81" s="83"/>
      <c r="G81" s="83"/>
      <c r="R81" s="83"/>
      <c r="S81" s="83"/>
    </row>
    <row r="82" spans="6:19">
      <c r="F82" s="83"/>
      <c r="G82" s="83"/>
      <c r="R82" s="83"/>
      <c r="S82" s="83"/>
    </row>
    <row r="83" spans="6:19">
      <c r="F83" s="83"/>
      <c r="G83" s="83"/>
      <c r="R83" s="83"/>
      <c r="S83" s="83"/>
    </row>
    <row r="84" spans="6:19">
      <c r="F84" s="83"/>
      <c r="G84" s="83"/>
      <c r="R84" s="83"/>
      <c r="S84" s="83"/>
    </row>
    <row r="85" spans="6:19">
      <c r="F85" s="83"/>
      <c r="G85" s="83"/>
      <c r="R85" s="83"/>
      <c r="S85" s="83"/>
    </row>
    <row r="86" spans="6:19">
      <c r="F86" s="83"/>
      <c r="G86" s="83"/>
      <c r="R86" s="83"/>
      <c r="S86" s="83"/>
    </row>
    <row r="87" spans="6:19">
      <c r="F87" s="83"/>
      <c r="G87" s="83"/>
      <c r="R87" s="83"/>
      <c r="S87" s="83"/>
    </row>
    <row r="88" spans="6:19">
      <c r="F88" s="83"/>
      <c r="G88" s="83"/>
      <c r="R88" s="83"/>
      <c r="S88" s="83"/>
    </row>
    <row r="89" spans="6:19">
      <c r="F89" s="83"/>
      <c r="G89" s="83"/>
      <c r="R89" s="83"/>
      <c r="S89" s="83"/>
    </row>
    <row r="90" spans="6:19">
      <c r="F90" s="83"/>
      <c r="G90" s="83"/>
      <c r="R90" s="83"/>
      <c r="S90" s="83"/>
    </row>
    <row r="91" spans="6:19">
      <c r="F91" s="83"/>
      <c r="G91" s="83"/>
      <c r="R91" s="83"/>
      <c r="S91" s="83"/>
    </row>
    <row r="92" spans="6:19">
      <c r="F92" s="83"/>
      <c r="G92" s="83"/>
      <c r="R92" s="83"/>
      <c r="S92" s="83"/>
    </row>
    <row r="93" spans="6:19">
      <c r="F93" s="83"/>
      <c r="G93" s="83"/>
      <c r="R93" s="83"/>
      <c r="S93" s="83"/>
    </row>
    <row r="94" spans="6:19">
      <c r="F94" s="83"/>
      <c r="G94" s="83"/>
      <c r="R94" s="83"/>
      <c r="S94" s="83"/>
    </row>
    <row r="95" spans="6:19">
      <c r="F95" s="83"/>
      <c r="G95" s="83"/>
      <c r="R95" s="83"/>
      <c r="S95" s="83"/>
    </row>
    <row r="96" spans="6:19">
      <c r="F96" s="83"/>
      <c r="G96" s="83"/>
      <c r="R96" s="83"/>
      <c r="S96" s="83"/>
    </row>
    <row r="97" spans="6:19">
      <c r="F97" s="83"/>
      <c r="G97" s="83"/>
      <c r="R97" s="83"/>
      <c r="S97" s="83"/>
    </row>
    <row r="98" spans="6:19">
      <c r="F98" s="83"/>
      <c r="G98" s="83"/>
      <c r="R98" s="83"/>
      <c r="S98" s="83"/>
    </row>
    <row r="99" spans="6:19">
      <c r="F99" s="83"/>
      <c r="G99" s="83"/>
      <c r="R99" s="83"/>
      <c r="S99" s="83"/>
    </row>
    <row r="100" spans="6:19">
      <c r="F100" s="83"/>
      <c r="G100" s="83"/>
      <c r="R100" s="83"/>
      <c r="S100" s="83"/>
    </row>
    <row r="101" spans="6:19">
      <c r="F101" s="83"/>
      <c r="G101" s="83"/>
      <c r="R101" s="83"/>
      <c r="S101" s="83"/>
    </row>
    <row r="102" spans="6:19">
      <c r="F102" s="83"/>
      <c r="G102" s="83"/>
      <c r="R102" s="83"/>
      <c r="S102" s="83"/>
    </row>
    <row r="103" spans="6:19">
      <c r="F103" s="83"/>
      <c r="G103" s="83"/>
      <c r="R103" s="83"/>
      <c r="S103" s="83"/>
    </row>
    <row r="104" spans="6:19">
      <c r="F104" s="83"/>
      <c r="G104" s="83"/>
      <c r="R104" s="83"/>
      <c r="S104" s="83"/>
    </row>
    <row r="105" spans="6:19">
      <c r="F105" s="83"/>
      <c r="G105" s="83"/>
      <c r="R105" s="83"/>
      <c r="S105" s="83"/>
    </row>
    <row r="106" spans="6:19">
      <c r="F106" s="83"/>
      <c r="G106" s="83"/>
      <c r="R106" s="83"/>
      <c r="S106" s="83"/>
    </row>
    <row r="107" spans="6:19">
      <c r="F107" s="83"/>
      <c r="G107" s="83"/>
      <c r="R107" s="83"/>
      <c r="S107" s="83"/>
    </row>
    <row r="108" spans="6:19">
      <c r="F108" s="83"/>
      <c r="G108" s="83"/>
      <c r="R108" s="83"/>
      <c r="S108" s="83"/>
    </row>
    <row r="109" spans="6:19">
      <c r="F109" s="83"/>
      <c r="G109" s="83"/>
      <c r="R109" s="83"/>
      <c r="S109" s="83"/>
    </row>
    <row r="110" spans="6:19">
      <c r="F110" s="83"/>
      <c r="G110" s="83"/>
      <c r="R110" s="83"/>
      <c r="S110" s="83"/>
    </row>
    <row r="111" spans="6:19">
      <c r="F111" s="83"/>
      <c r="G111" s="83"/>
      <c r="R111" s="83"/>
      <c r="S111" s="83"/>
    </row>
    <row r="112" spans="6:19">
      <c r="F112" s="83"/>
      <c r="G112" s="83"/>
      <c r="R112" s="83"/>
      <c r="S112" s="83"/>
    </row>
    <row r="113" spans="6:19">
      <c r="F113" s="83"/>
      <c r="G113" s="83"/>
      <c r="R113" s="83"/>
      <c r="S113" s="83"/>
    </row>
    <row r="114" spans="6:19">
      <c r="F114" s="83"/>
      <c r="G114" s="83"/>
      <c r="R114" s="83"/>
      <c r="S114" s="83"/>
    </row>
    <row r="115" spans="6:19">
      <c r="F115" s="83"/>
      <c r="G115" s="83"/>
      <c r="R115" s="83"/>
      <c r="S115" s="83"/>
    </row>
    <row r="116" spans="6:19">
      <c r="F116" s="83"/>
      <c r="G116" s="83"/>
      <c r="R116" s="83"/>
      <c r="S116" s="83"/>
    </row>
    <row r="117" spans="6:19">
      <c r="F117" s="83"/>
      <c r="G117" s="83"/>
      <c r="R117" s="83"/>
      <c r="S117" s="83"/>
    </row>
    <row r="118" spans="6:19">
      <c r="F118" s="83"/>
      <c r="G118" s="83"/>
      <c r="R118" s="83"/>
      <c r="S118" s="83"/>
    </row>
    <row r="119" spans="6:19">
      <c r="F119" s="83"/>
      <c r="G119" s="83"/>
      <c r="R119" s="83"/>
      <c r="S119" s="83"/>
    </row>
    <row r="120" spans="6:19">
      <c r="F120" s="83"/>
      <c r="G120" s="83"/>
      <c r="R120" s="83"/>
      <c r="S120" s="83"/>
    </row>
    <row r="121" spans="6:19">
      <c r="F121" s="83"/>
      <c r="G121" s="83"/>
      <c r="R121" s="83"/>
      <c r="S121" s="83"/>
    </row>
    <row r="122" spans="6:19">
      <c r="F122" s="83"/>
      <c r="G122" s="83"/>
      <c r="R122" s="83"/>
      <c r="S122" s="83"/>
    </row>
    <row r="123" spans="6:19">
      <c r="F123" s="83"/>
      <c r="G123" s="83"/>
      <c r="R123" s="83"/>
      <c r="S123" s="83"/>
    </row>
    <row r="124" spans="6:19">
      <c r="F124" s="83"/>
      <c r="G124" s="83"/>
      <c r="R124" s="83"/>
      <c r="S124" s="83"/>
    </row>
    <row r="125" spans="6:19">
      <c r="F125" s="83"/>
      <c r="G125" s="83"/>
      <c r="R125" s="83"/>
      <c r="S125" s="83"/>
    </row>
    <row r="126" spans="6:19">
      <c r="F126" s="83"/>
      <c r="G126" s="83"/>
      <c r="R126" s="83"/>
      <c r="S126" s="83"/>
    </row>
    <row r="127" spans="6:19">
      <c r="F127" s="83"/>
      <c r="G127" s="83"/>
      <c r="R127" s="83"/>
      <c r="S127" s="83"/>
    </row>
    <row r="128" spans="6:19">
      <c r="F128" s="83"/>
      <c r="G128" s="83"/>
      <c r="R128" s="83"/>
      <c r="S128" s="83"/>
    </row>
    <row r="129" spans="6:19">
      <c r="F129" s="83"/>
      <c r="G129" s="83"/>
      <c r="R129" s="83"/>
      <c r="S129" s="83"/>
    </row>
    <row r="130" spans="6:19">
      <c r="F130" s="83"/>
      <c r="G130" s="83"/>
      <c r="R130" s="83"/>
      <c r="S130" s="83"/>
    </row>
    <row r="131" spans="6:19">
      <c r="F131" s="83"/>
      <c r="G131" s="83"/>
      <c r="R131" s="83"/>
      <c r="S131" s="83"/>
    </row>
    <row r="132" spans="6:19">
      <c r="F132" s="83"/>
      <c r="G132" s="83"/>
      <c r="R132" s="83"/>
      <c r="S132" s="83"/>
    </row>
    <row r="133" spans="6:19">
      <c r="F133" s="83"/>
      <c r="G133" s="83"/>
      <c r="R133" s="83"/>
      <c r="S133" s="83"/>
    </row>
    <row r="134" spans="6:19">
      <c r="F134" s="83"/>
      <c r="G134" s="83"/>
      <c r="R134" s="83"/>
      <c r="S134" s="83"/>
    </row>
    <row r="135" spans="6:19">
      <c r="F135" s="83"/>
      <c r="G135" s="83"/>
      <c r="R135" s="83"/>
      <c r="S135" s="83"/>
    </row>
    <row r="136" spans="6:19">
      <c r="F136" s="83"/>
      <c r="G136" s="83"/>
      <c r="R136" s="83"/>
      <c r="S136" s="83"/>
    </row>
    <row r="137" spans="6:19">
      <c r="F137" s="83"/>
      <c r="G137" s="83"/>
      <c r="R137" s="83"/>
      <c r="S137" s="83"/>
    </row>
    <row r="138" spans="6:19">
      <c r="F138" s="83"/>
      <c r="G138" s="83"/>
      <c r="R138" s="83"/>
      <c r="S138" s="83"/>
    </row>
    <row r="139" spans="6:19">
      <c r="F139" s="83"/>
      <c r="G139" s="83"/>
      <c r="R139" s="83"/>
      <c r="S139" s="83"/>
    </row>
    <row r="140" spans="6:19">
      <c r="F140" s="83"/>
      <c r="G140" s="83"/>
      <c r="R140" s="83"/>
      <c r="S140" s="83"/>
    </row>
    <row r="141" spans="6:19">
      <c r="F141" s="83"/>
      <c r="G141" s="83"/>
      <c r="R141" s="83"/>
      <c r="S141" s="83"/>
    </row>
    <row r="142" spans="6:19">
      <c r="F142" s="83"/>
      <c r="G142" s="83"/>
      <c r="R142" s="83"/>
      <c r="S142" s="83"/>
    </row>
    <row r="143" spans="6:19">
      <c r="F143" s="83"/>
      <c r="G143" s="83"/>
      <c r="R143" s="83"/>
      <c r="S143" s="83"/>
    </row>
    <row r="144" spans="6:19">
      <c r="F144" s="83"/>
      <c r="G144" s="83"/>
      <c r="R144" s="83"/>
      <c r="S144" s="83"/>
    </row>
    <row r="145" spans="6:19">
      <c r="F145" s="83"/>
      <c r="G145" s="83"/>
      <c r="R145" s="83"/>
      <c r="S145" s="83"/>
    </row>
    <row r="146" spans="6:19">
      <c r="F146" s="83"/>
      <c r="G146" s="83"/>
      <c r="R146" s="83"/>
      <c r="S146" s="83"/>
    </row>
    <row r="147" spans="6:19">
      <c r="F147" s="83"/>
      <c r="G147" s="83"/>
      <c r="R147" s="83"/>
      <c r="S147" s="83"/>
    </row>
    <row r="148" spans="6:19">
      <c r="F148" s="83"/>
      <c r="G148" s="83"/>
      <c r="R148" s="83"/>
      <c r="S148" s="83"/>
    </row>
    <row r="149" spans="6:19">
      <c r="F149" s="83"/>
      <c r="G149" s="83"/>
      <c r="R149" s="83"/>
      <c r="S149" s="83"/>
    </row>
    <row r="150" spans="6:19">
      <c r="F150" s="83"/>
      <c r="G150" s="83"/>
      <c r="R150" s="83"/>
      <c r="S150" s="83"/>
    </row>
    <row r="151" spans="6:19">
      <c r="F151" s="83"/>
      <c r="G151" s="83"/>
      <c r="R151" s="83"/>
      <c r="S151" s="83"/>
    </row>
    <row r="152" spans="6:19">
      <c r="F152" s="83"/>
      <c r="G152" s="83"/>
      <c r="R152" s="83"/>
      <c r="S152" s="83"/>
    </row>
    <row r="153" spans="6:19">
      <c r="F153" s="83"/>
      <c r="G153" s="83"/>
      <c r="R153" s="83"/>
      <c r="S153" s="83"/>
    </row>
    <row r="154" spans="6:19">
      <c r="F154" s="83"/>
      <c r="G154" s="83"/>
      <c r="R154" s="83"/>
      <c r="S154" s="83"/>
    </row>
    <row r="155" spans="6:19">
      <c r="F155" s="83"/>
      <c r="G155" s="83"/>
      <c r="R155" s="83"/>
      <c r="S155" s="83"/>
    </row>
    <row r="156" spans="6:19">
      <c r="F156" s="83"/>
      <c r="G156" s="83"/>
      <c r="R156" s="83"/>
      <c r="S156" s="83"/>
    </row>
    <row r="157" spans="6:19">
      <c r="F157" s="83"/>
      <c r="G157" s="83"/>
      <c r="R157" s="83"/>
      <c r="S157" s="83"/>
    </row>
    <row r="158" spans="6:19">
      <c r="F158" s="83"/>
      <c r="G158" s="83"/>
      <c r="R158" s="83"/>
      <c r="S158" s="83"/>
    </row>
    <row r="159" spans="6:19">
      <c r="F159" s="83"/>
      <c r="G159" s="83"/>
      <c r="R159" s="83"/>
      <c r="S159" s="83"/>
    </row>
    <row r="160" spans="6:19">
      <c r="F160" s="83"/>
      <c r="G160" s="83"/>
      <c r="R160" s="83"/>
      <c r="S160" s="83"/>
    </row>
    <row r="161" spans="6:19">
      <c r="F161" s="83"/>
      <c r="G161" s="83"/>
      <c r="R161" s="83"/>
      <c r="S161" s="83"/>
    </row>
    <row r="162" spans="6:19">
      <c r="F162" s="83"/>
      <c r="G162" s="83"/>
      <c r="R162" s="83"/>
      <c r="S162" s="83"/>
    </row>
    <row r="163" spans="6:19">
      <c r="F163" s="83"/>
      <c r="G163" s="83"/>
      <c r="R163" s="83"/>
      <c r="S163" s="83"/>
    </row>
    <row r="164" spans="6:19">
      <c r="F164" s="83"/>
      <c r="G164" s="83"/>
      <c r="R164" s="83"/>
      <c r="S164" s="83"/>
    </row>
    <row r="165" spans="6:19">
      <c r="F165" s="83"/>
      <c r="G165" s="83"/>
      <c r="R165" s="83"/>
      <c r="S165" s="83"/>
    </row>
    <row r="166" spans="6:19">
      <c r="F166" s="83"/>
      <c r="G166" s="83"/>
      <c r="R166" s="83"/>
      <c r="S166" s="83"/>
    </row>
    <row r="167" spans="6:19">
      <c r="F167" s="83"/>
      <c r="G167" s="83"/>
      <c r="R167" s="83"/>
      <c r="S167" s="83"/>
    </row>
    <row r="168" spans="6:19">
      <c r="F168" s="83"/>
      <c r="G168" s="83"/>
      <c r="R168" s="83"/>
      <c r="S168" s="83"/>
    </row>
    <row r="169" spans="6:19">
      <c r="F169" s="83"/>
      <c r="G169" s="83"/>
      <c r="R169" s="83"/>
      <c r="S169" s="83"/>
    </row>
    <row r="170" spans="6:19">
      <c r="F170" s="83"/>
      <c r="G170" s="83"/>
      <c r="R170" s="83"/>
      <c r="S170" s="83"/>
    </row>
    <row r="171" spans="6:19">
      <c r="F171" s="83"/>
      <c r="G171" s="83"/>
      <c r="R171" s="83"/>
      <c r="S171" s="83"/>
    </row>
    <row r="172" spans="6:19">
      <c r="F172" s="83"/>
      <c r="G172" s="83"/>
      <c r="R172" s="83"/>
      <c r="S172" s="83"/>
    </row>
    <row r="173" spans="6:19">
      <c r="F173" s="83"/>
      <c r="G173" s="83"/>
      <c r="R173" s="83"/>
      <c r="S173" s="83"/>
    </row>
    <row r="174" spans="6:19">
      <c r="F174" s="83"/>
      <c r="G174" s="83"/>
      <c r="R174" s="83"/>
      <c r="S174" s="83"/>
    </row>
    <row r="175" spans="6:19">
      <c r="F175" s="83"/>
      <c r="G175" s="83"/>
      <c r="R175" s="83"/>
      <c r="S175" s="83"/>
    </row>
    <row r="176" spans="6:19">
      <c r="F176" s="83"/>
      <c r="G176" s="83"/>
      <c r="R176" s="83"/>
      <c r="S176" s="83"/>
    </row>
    <row r="177" spans="6:19">
      <c r="F177" s="83"/>
      <c r="G177" s="83"/>
      <c r="R177" s="83"/>
      <c r="S177" s="83"/>
    </row>
    <row r="178" spans="6:19">
      <c r="F178" s="83"/>
      <c r="G178" s="83"/>
      <c r="R178" s="83"/>
      <c r="S178" s="83"/>
    </row>
    <row r="179" spans="6:19">
      <c r="F179" s="83"/>
      <c r="G179" s="83"/>
      <c r="R179" s="83"/>
      <c r="S179" s="83"/>
    </row>
    <row r="180" spans="6:19">
      <c r="F180" s="83"/>
      <c r="G180" s="83"/>
      <c r="R180" s="83"/>
      <c r="S180" s="83"/>
    </row>
    <row r="181" spans="6:19">
      <c r="F181" s="83"/>
      <c r="G181" s="83"/>
      <c r="R181" s="83"/>
      <c r="S181" s="83"/>
    </row>
    <row r="182" spans="6:19">
      <c r="F182" s="83"/>
      <c r="G182" s="83"/>
      <c r="R182" s="83"/>
      <c r="S182" s="83"/>
    </row>
    <row r="183" spans="6:19">
      <c r="F183" s="83"/>
      <c r="G183" s="83"/>
      <c r="R183" s="83"/>
      <c r="S183" s="83"/>
    </row>
    <row r="184" spans="6:19">
      <c r="F184" s="83"/>
      <c r="G184" s="83"/>
      <c r="R184" s="83"/>
      <c r="S184" s="83"/>
    </row>
    <row r="185" spans="6:19">
      <c r="F185" s="83"/>
      <c r="G185" s="83"/>
      <c r="R185" s="83"/>
      <c r="S185" s="83"/>
    </row>
    <row r="186" spans="6:19">
      <c r="F186" s="83"/>
      <c r="G186" s="83"/>
      <c r="R186" s="83"/>
      <c r="S186" s="83"/>
    </row>
    <row r="187" spans="6:19">
      <c r="F187" s="83"/>
      <c r="G187" s="83"/>
      <c r="R187" s="83"/>
      <c r="S187" s="83"/>
    </row>
    <row r="188" spans="6:19">
      <c r="F188" s="83"/>
      <c r="G188" s="83"/>
      <c r="R188" s="83"/>
      <c r="S188" s="83"/>
    </row>
    <row r="189" spans="6:19">
      <c r="F189" s="83"/>
      <c r="G189" s="83"/>
      <c r="R189" s="83"/>
      <c r="S189" s="83"/>
    </row>
    <row r="190" spans="6:19">
      <c r="F190" s="83"/>
      <c r="G190" s="83"/>
      <c r="R190" s="83"/>
      <c r="S190" s="83"/>
    </row>
    <row r="191" spans="6:19">
      <c r="F191" s="83"/>
      <c r="G191" s="83"/>
      <c r="R191" s="83"/>
      <c r="S191" s="83"/>
    </row>
    <row r="192" spans="6:19">
      <c r="F192" s="83"/>
      <c r="G192" s="83"/>
      <c r="R192" s="83"/>
      <c r="S192" s="83"/>
    </row>
    <row r="193" spans="6:19">
      <c r="F193" s="83"/>
      <c r="G193" s="83"/>
      <c r="R193" s="83"/>
      <c r="S193" s="83"/>
    </row>
    <row r="194" spans="6:19">
      <c r="F194" s="83"/>
      <c r="G194" s="83"/>
      <c r="R194" s="83"/>
      <c r="S194" s="83"/>
    </row>
    <row r="195" spans="6:19">
      <c r="F195" s="83"/>
      <c r="G195" s="83"/>
      <c r="R195" s="83"/>
      <c r="S195" s="83"/>
    </row>
    <row r="196" spans="6:19">
      <c r="F196" s="83"/>
      <c r="G196" s="83"/>
      <c r="R196" s="83"/>
      <c r="S196" s="83"/>
    </row>
    <row r="197" spans="6:19">
      <c r="F197" s="83"/>
      <c r="G197" s="83"/>
      <c r="R197" s="83"/>
      <c r="S197" s="83"/>
    </row>
    <row r="198" spans="6:19">
      <c r="F198" s="83"/>
      <c r="G198" s="83"/>
      <c r="R198" s="83"/>
      <c r="S198" s="83"/>
    </row>
    <row r="199" spans="6:19">
      <c r="F199" s="83"/>
      <c r="G199" s="83"/>
      <c r="R199" s="83"/>
      <c r="S199" s="83"/>
    </row>
    <row r="200" spans="6:19">
      <c r="F200" s="83"/>
      <c r="G200" s="83"/>
      <c r="R200" s="83"/>
      <c r="S200" s="83"/>
    </row>
    <row r="201" spans="6:19">
      <c r="F201" s="83"/>
      <c r="G201" s="83"/>
      <c r="R201" s="83"/>
      <c r="S201" s="83"/>
    </row>
    <row r="202" spans="6:19">
      <c r="F202" s="83"/>
      <c r="G202" s="83"/>
      <c r="R202" s="83"/>
      <c r="S202" s="83"/>
    </row>
    <row r="203" spans="6:19">
      <c r="F203" s="83"/>
      <c r="G203" s="83"/>
      <c r="R203" s="83"/>
      <c r="S203" s="83"/>
    </row>
    <row r="204" spans="6:19">
      <c r="F204" s="83"/>
      <c r="G204" s="83"/>
      <c r="R204" s="83"/>
      <c r="S204" s="83"/>
    </row>
    <row r="205" spans="6:19">
      <c r="F205" s="83"/>
      <c r="G205" s="83"/>
      <c r="R205" s="83"/>
      <c r="S205" s="83"/>
    </row>
    <row r="206" spans="6:19">
      <c r="F206" s="83"/>
      <c r="G206" s="83"/>
      <c r="R206" s="83"/>
      <c r="S206" s="83"/>
    </row>
    <row r="207" spans="6:19">
      <c r="F207" s="83"/>
      <c r="G207" s="83"/>
      <c r="R207" s="83"/>
      <c r="S207" s="83"/>
    </row>
    <row r="208" spans="6:19">
      <c r="F208" s="83"/>
      <c r="G208" s="83"/>
      <c r="R208" s="83"/>
      <c r="S208" s="83"/>
    </row>
    <row r="209" spans="6:19">
      <c r="F209" s="83"/>
      <c r="G209" s="83"/>
      <c r="R209" s="83"/>
      <c r="S209" s="83"/>
    </row>
    <row r="210" spans="6:19">
      <c r="F210" s="83"/>
      <c r="G210" s="83"/>
      <c r="R210" s="83"/>
      <c r="S210" s="83"/>
    </row>
    <row r="211" spans="6:19">
      <c r="F211" s="83"/>
      <c r="G211" s="83"/>
      <c r="R211" s="83"/>
      <c r="S211" s="83"/>
    </row>
    <row r="212" spans="6:19">
      <c r="F212" s="83"/>
      <c r="G212" s="83"/>
      <c r="R212" s="83"/>
      <c r="S212" s="83"/>
    </row>
    <row r="213" spans="6:19">
      <c r="F213" s="83"/>
      <c r="G213" s="83"/>
      <c r="R213" s="83"/>
      <c r="S213" s="83"/>
    </row>
    <row r="214" spans="6:19">
      <c r="F214" s="83"/>
      <c r="G214" s="83"/>
      <c r="R214" s="83"/>
      <c r="S214" s="83"/>
    </row>
    <row r="215" spans="6:19">
      <c r="F215" s="83"/>
      <c r="G215" s="83"/>
      <c r="R215" s="83"/>
      <c r="S215" s="83"/>
    </row>
    <row r="216" spans="6:19">
      <c r="F216" s="83"/>
      <c r="G216" s="83"/>
      <c r="R216" s="83"/>
      <c r="S216" s="83"/>
    </row>
    <row r="217" spans="6:19">
      <c r="F217" s="83"/>
      <c r="G217" s="83"/>
      <c r="R217" s="83"/>
      <c r="S217" s="83"/>
    </row>
    <row r="218" spans="6:19">
      <c r="F218" s="83"/>
      <c r="G218" s="83"/>
      <c r="R218" s="83"/>
      <c r="S218" s="83"/>
    </row>
    <row r="219" spans="6:19">
      <c r="F219" s="83"/>
      <c r="G219" s="83"/>
      <c r="R219" s="83"/>
      <c r="S219" s="83"/>
    </row>
    <row r="220" spans="6:19">
      <c r="F220" s="83"/>
      <c r="G220" s="83"/>
      <c r="R220" s="83"/>
      <c r="S220" s="83"/>
    </row>
    <row r="221" spans="6:19">
      <c r="F221" s="83"/>
      <c r="G221" s="83"/>
      <c r="R221" s="83"/>
      <c r="S221" s="83"/>
    </row>
    <row r="222" spans="6:19">
      <c r="F222" s="83"/>
      <c r="G222" s="83"/>
      <c r="R222" s="83"/>
      <c r="S222" s="83"/>
    </row>
    <row r="223" spans="6:19">
      <c r="F223" s="83"/>
      <c r="G223" s="83"/>
      <c r="R223" s="83"/>
      <c r="S223" s="83"/>
    </row>
    <row r="224" spans="6:19">
      <c r="F224" s="83"/>
      <c r="G224" s="83"/>
      <c r="R224" s="83"/>
      <c r="S224" s="83"/>
    </row>
    <row r="225" spans="6:19">
      <c r="F225" s="83"/>
      <c r="G225" s="83"/>
      <c r="R225" s="83"/>
      <c r="S225" s="83"/>
    </row>
    <row r="226" spans="6:19">
      <c r="F226" s="83"/>
      <c r="G226" s="83"/>
      <c r="R226" s="83"/>
      <c r="S226" s="83"/>
    </row>
    <row r="227" spans="6:19">
      <c r="F227" s="83"/>
      <c r="G227" s="83"/>
      <c r="R227" s="83"/>
      <c r="S227" s="83"/>
    </row>
    <row r="228" spans="6:19">
      <c r="F228" s="83"/>
      <c r="G228" s="83"/>
      <c r="R228" s="83"/>
      <c r="S228" s="83"/>
    </row>
    <row r="229" spans="6:19">
      <c r="F229" s="83"/>
      <c r="G229" s="83"/>
      <c r="R229" s="83"/>
      <c r="S229" s="83"/>
    </row>
    <row r="230" spans="6:19">
      <c r="F230" s="83"/>
      <c r="G230" s="83"/>
      <c r="R230" s="83"/>
      <c r="S230" s="83"/>
    </row>
    <row r="231" spans="6:19">
      <c r="F231" s="83"/>
      <c r="G231" s="83"/>
      <c r="R231" s="83"/>
      <c r="S231" s="83"/>
    </row>
    <row r="232" spans="6:19">
      <c r="F232" s="83"/>
      <c r="G232" s="83"/>
      <c r="R232" s="83"/>
      <c r="S232" s="83"/>
    </row>
    <row r="233" spans="6:19">
      <c r="F233" s="83"/>
      <c r="G233" s="83"/>
      <c r="R233" s="83"/>
      <c r="S233" s="83"/>
    </row>
    <row r="234" spans="6:19">
      <c r="F234" s="83"/>
      <c r="G234" s="83"/>
      <c r="R234" s="83"/>
      <c r="S234" s="83"/>
    </row>
    <row r="235" spans="6:19">
      <c r="F235" s="83"/>
      <c r="G235" s="83"/>
      <c r="R235" s="83"/>
      <c r="S235" s="83"/>
    </row>
    <row r="236" spans="6:19">
      <c r="F236" s="83"/>
      <c r="G236" s="83"/>
      <c r="R236" s="83"/>
      <c r="S236" s="83"/>
    </row>
    <row r="237" spans="6:19">
      <c r="F237" s="83"/>
      <c r="G237" s="83"/>
      <c r="R237" s="83"/>
      <c r="S237" s="83"/>
    </row>
    <row r="238" spans="6:19">
      <c r="F238" s="83"/>
      <c r="G238" s="83"/>
      <c r="R238" s="83"/>
      <c r="S238" s="83"/>
    </row>
    <row r="239" spans="6:19">
      <c r="F239" s="83"/>
      <c r="G239" s="83"/>
      <c r="R239" s="83"/>
      <c r="S239" s="83"/>
    </row>
    <row r="240" spans="6:19">
      <c r="F240" s="83"/>
      <c r="G240" s="83"/>
      <c r="R240" s="83"/>
      <c r="S240" s="83"/>
    </row>
    <row r="241" spans="6:19">
      <c r="F241" s="83"/>
      <c r="G241" s="83"/>
      <c r="R241" s="83"/>
      <c r="S241" s="83"/>
    </row>
    <row r="242" spans="6:19">
      <c r="F242" s="83"/>
      <c r="G242" s="83"/>
      <c r="R242" s="83"/>
      <c r="S242" s="83"/>
    </row>
    <row r="243" spans="6:19">
      <c r="F243" s="83"/>
      <c r="G243" s="83"/>
      <c r="R243" s="83"/>
      <c r="S243" s="83"/>
    </row>
    <row r="244" spans="6:19">
      <c r="F244" s="83"/>
      <c r="G244" s="83"/>
      <c r="R244" s="83"/>
      <c r="S244" s="83"/>
    </row>
    <row r="245" spans="6:19">
      <c r="F245" s="83"/>
      <c r="G245" s="83"/>
      <c r="R245" s="83"/>
      <c r="S245" s="83"/>
    </row>
    <row r="246" spans="6:19">
      <c r="F246" s="83"/>
      <c r="G246" s="83"/>
      <c r="R246" s="83"/>
      <c r="S246" s="83"/>
    </row>
    <row r="247" spans="6:19">
      <c r="F247" s="83"/>
      <c r="G247" s="83"/>
      <c r="R247" s="83"/>
      <c r="S247" s="83"/>
    </row>
    <row r="248" spans="6:19">
      <c r="F248" s="83"/>
      <c r="G248" s="83"/>
      <c r="R248" s="83"/>
      <c r="S248" s="83"/>
    </row>
    <row r="249" spans="6:19">
      <c r="F249" s="83"/>
      <c r="G249" s="83"/>
      <c r="R249" s="83"/>
      <c r="S249" s="83"/>
    </row>
    <row r="250" spans="6:19">
      <c r="F250" s="83"/>
      <c r="G250" s="83"/>
      <c r="R250" s="83"/>
      <c r="S250" s="83"/>
    </row>
    <row r="251" spans="6:19">
      <c r="F251" s="83"/>
      <c r="G251" s="83"/>
      <c r="R251" s="83"/>
      <c r="S251" s="83"/>
    </row>
    <row r="252" spans="6:19">
      <c r="F252" s="83"/>
      <c r="G252" s="83"/>
      <c r="R252" s="83"/>
      <c r="S252" s="83"/>
    </row>
    <row r="253" spans="6:19">
      <c r="F253" s="83"/>
      <c r="G253" s="83"/>
      <c r="R253" s="83"/>
      <c r="S253" s="83"/>
    </row>
    <row r="254" spans="6:19">
      <c r="F254" s="83"/>
      <c r="G254" s="83"/>
      <c r="R254" s="83"/>
      <c r="S254" s="83"/>
    </row>
    <row r="255" spans="6:19">
      <c r="F255" s="83"/>
      <c r="G255" s="83"/>
      <c r="R255" s="83"/>
      <c r="S255" s="83"/>
    </row>
    <row r="256" spans="6:19">
      <c r="F256" s="83"/>
      <c r="G256" s="83"/>
      <c r="R256" s="83"/>
      <c r="S256" s="83"/>
    </row>
    <row r="257" spans="6:19">
      <c r="F257" s="83"/>
      <c r="G257" s="83"/>
      <c r="R257" s="83"/>
      <c r="S257" s="83"/>
    </row>
    <row r="258" spans="6:19">
      <c r="F258" s="83"/>
      <c r="G258" s="83"/>
      <c r="R258" s="83"/>
      <c r="S258" s="83"/>
    </row>
    <row r="259" spans="6:19">
      <c r="F259" s="83"/>
      <c r="G259" s="83"/>
      <c r="R259" s="83"/>
      <c r="S259" s="83"/>
    </row>
    <row r="260" spans="6:19">
      <c r="F260" s="83"/>
      <c r="G260" s="83"/>
      <c r="R260" s="83"/>
      <c r="S260" s="83"/>
    </row>
    <row r="261" spans="6:19">
      <c r="F261" s="83"/>
      <c r="G261" s="83"/>
      <c r="R261" s="83"/>
      <c r="S261" s="83"/>
    </row>
    <row r="262" spans="6:19">
      <c r="F262" s="83"/>
      <c r="G262" s="83"/>
      <c r="R262" s="83"/>
      <c r="S262" s="83"/>
    </row>
    <row r="263" spans="6:19">
      <c r="F263" s="83"/>
      <c r="G263" s="83"/>
      <c r="R263" s="83"/>
      <c r="S263" s="83"/>
    </row>
    <row r="264" spans="6:19">
      <c r="F264" s="83"/>
      <c r="G264" s="83"/>
      <c r="R264" s="83"/>
      <c r="S264" s="83"/>
    </row>
    <row r="265" spans="6:19">
      <c r="F265" s="83"/>
      <c r="G265" s="83"/>
      <c r="R265" s="83"/>
      <c r="S265" s="83"/>
    </row>
    <row r="266" spans="6:19">
      <c r="F266" s="83"/>
      <c r="G266" s="83"/>
      <c r="R266" s="83"/>
      <c r="S266" s="83"/>
    </row>
    <row r="267" spans="6:19">
      <c r="F267" s="83"/>
      <c r="G267" s="83"/>
      <c r="R267" s="83"/>
      <c r="S267" s="83"/>
    </row>
    <row r="268" spans="6:19">
      <c r="F268" s="83"/>
      <c r="G268" s="83"/>
      <c r="R268" s="83"/>
      <c r="S268" s="83"/>
    </row>
    <row r="269" spans="6:19">
      <c r="F269" s="83"/>
      <c r="G269" s="83"/>
      <c r="R269" s="83"/>
      <c r="S269" s="83"/>
    </row>
    <row r="270" spans="6:19">
      <c r="F270" s="83"/>
      <c r="G270" s="83"/>
      <c r="R270" s="83"/>
      <c r="S270" s="83"/>
    </row>
    <row r="271" spans="6:19">
      <c r="F271" s="83"/>
      <c r="G271" s="83"/>
      <c r="R271" s="83"/>
      <c r="S271" s="83"/>
    </row>
    <row r="272" spans="6:19">
      <c r="F272" s="83"/>
      <c r="G272" s="83"/>
      <c r="R272" s="83"/>
      <c r="S272" s="83"/>
    </row>
    <row r="273" spans="6:19">
      <c r="F273" s="83"/>
      <c r="G273" s="83"/>
      <c r="R273" s="83"/>
      <c r="S273" s="83"/>
    </row>
    <row r="274" spans="6:19">
      <c r="F274" s="83"/>
      <c r="G274" s="83"/>
      <c r="R274" s="83"/>
      <c r="S274" s="83"/>
    </row>
    <row r="275" spans="6:19">
      <c r="F275" s="83"/>
      <c r="G275" s="83"/>
      <c r="R275" s="83"/>
      <c r="S275" s="83"/>
    </row>
    <row r="276" spans="6:19">
      <c r="F276" s="83"/>
      <c r="G276" s="83"/>
      <c r="R276" s="83"/>
      <c r="S276" s="83"/>
    </row>
    <row r="277" spans="6:19">
      <c r="F277" s="83"/>
      <c r="G277" s="83"/>
      <c r="R277" s="83"/>
      <c r="S277" s="83"/>
    </row>
    <row r="278" spans="6:19">
      <c r="F278" s="83"/>
      <c r="G278" s="83"/>
      <c r="R278" s="83"/>
      <c r="S278" s="83"/>
    </row>
    <row r="279" spans="6:19">
      <c r="F279" s="83"/>
      <c r="G279" s="83"/>
      <c r="R279" s="83"/>
      <c r="S279" s="83"/>
    </row>
    <row r="280" spans="6:19">
      <c r="F280" s="83"/>
      <c r="G280" s="83"/>
      <c r="R280" s="83"/>
      <c r="S280" s="83"/>
    </row>
    <row r="281" spans="6:19">
      <c r="F281" s="83"/>
      <c r="G281" s="83"/>
      <c r="R281" s="83"/>
      <c r="S281" s="83"/>
    </row>
    <row r="282" spans="6:19">
      <c r="F282" s="83"/>
      <c r="G282" s="83"/>
      <c r="R282" s="83"/>
      <c r="S282" s="83"/>
    </row>
    <row r="283" spans="6:19">
      <c r="F283" s="83"/>
      <c r="G283" s="83"/>
      <c r="R283" s="83"/>
      <c r="S283" s="83"/>
    </row>
    <row r="284" spans="6:19">
      <c r="F284" s="83"/>
      <c r="G284" s="83"/>
      <c r="R284" s="83"/>
      <c r="S284" s="83"/>
    </row>
    <row r="285" spans="6:19">
      <c r="F285" s="83"/>
      <c r="G285" s="83"/>
      <c r="R285" s="83"/>
      <c r="S285" s="83"/>
    </row>
    <row r="286" spans="6:19">
      <c r="F286" s="83"/>
      <c r="G286" s="83"/>
      <c r="R286" s="83"/>
      <c r="S286" s="83"/>
    </row>
    <row r="287" spans="6:19">
      <c r="F287" s="83"/>
      <c r="G287" s="83"/>
      <c r="R287" s="83"/>
      <c r="S287" s="83"/>
    </row>
    <row r="288" spans="6:19">
      <c r="F288" s="83"/>
      <c r="G288" s="83"/>
      <c r="R288" s="83"/>
      <c r="S288" s="83"/>
    </row>
    <row r="289" spans="6:19">
      <c r="F289" s="83"/>
      <c r="G289" s="83"/>
      <c r="R289" s="83"/>
      <c r="S289" s="83"/>
    </row>
    <row r="290" spans="6:19">
      <c r="F290" s="83"/>
      <c r="G290" s="83"/>
      <c r="R290" s="83"/>
      <c r="S290" s="83"/>
    </row>
    <row r="291" spans="6:19">
      <c r="F291" s="83"/>
      <c r="G291" s="83"/>
      <c r="R291" s="83"/>
      <c r="S291" s="83"/>
    </row>
    <row r="292" spans="6:19">
      <c r="F292" s="83"/>
      <c r="G292" s="83"/>
      <c r="R292" s="83"/>
      <c r="S292" s="83"/>
    </row>
    <row r="293" spans="6:19">
      <c r="F293" s="83"/>
      <c r="G293" s="83"/>
      <c r="R293" s="83"/>
      <c r="S293" s="83"/>
    </row>
    <row r="294" spans="6:19">
      <c r="F294" s="83"/>
      <c r="G294" s="83"/>
      <c r="R294" s="83"/>
      <c r="S294" s="83"/>
    </row>
    <row r="295" spans="6:19">
      <c r="F295" s="83"/>
      <c r="G295" s="83"/>
      <c r="R295" s="83"/>
      <c r="S295" s="83"/>
    </row>
    <row r="296" spans="6:19">
      <c r="F296" s="83"/>
      <c r="G296" s="83"/>
      <c r="R296" s="83"/>
      <c r="S296" s="83"/>
    </row>
    <row r="297" spans="6:19">
      <c r="F297" s="83"/>
      <c r="G297" s="83"/>
      <c r="R297" s="83"/>
      <c r="S297" s="83"/>
    </row>
    <row r="298" spans="6:19">
      <c r="F298" s="83"/>
      <c r="G298" s="83"/>
      <c r="R298" s="83"/>
      <c r="S298" s="83"/>
    </row>
    <row r="299" spans="6:19">
      <c r="F299" s="83"/>
      <c r="G299" s="83"/>
      <c r="R299" s="83"/>
      <c r="S299" s="83"/>
    </row>
    <row r="300" spans="6:19">
      <c r="F300" s="83"/>
      <c r="G300" s="83"/>
      <c r="R300" s="83"/>
      <c r="S300" s="83"/>
    </row>
    <row r="301" spans="6:19">
      <c r="F301" s="83"/>
      <c r="G301" s="83"/>
      <c r="R301" s="83"/>
      <c r="S301" s="83"/>
    </row>
    <row r="302" spans="6:19">
      <c r="F302" s="83"/>
      <c r="G302" s="83"/>
      <c r="R302" s="83"/>
      <c r="S302" s="83"/>
    </row>
    <row r="303" spans="6:19">
      <c r="F303" s="83"/>
      <c r="G303" s="83"/>
      <c r="R303" s="83"/>
      <c r="S303" s="83"/>
    </row>
    <row r="304" spans="6:19">
      <c r="F304" s="83"/>
      <c r="G304" s="83"/>
      <c r="R304" s="83"/>
      <c r="S304" s="83"/>
    </row>
    <row r="305" spans="6:19">
      <c r="F305" s="83"/>
      <c r="G305" s="83"/>
      <c r="R305" s="83"/>
      <c r="S305" s="83"/>
    </row>
    <row r="306" spans="6:19">
      <c r="F306" s="83"/>
      <c r="G306" s="83"/>
      <c r="R306" s="83"/>
      <c r="S306" s="83"/>
    </row>
    <row r="307" spans="6:19">
      <c r="F307" s="83"/>
      <c r="G307" s="83"/>
      <c r="R307" s="83"/>
      <c r="S307" s="83"/>
    </row>
    <row r="308" spans="6:19">
      <c r="F308" s="83"/>
      <c r="G308" s="83"/>
      <c r="R308" s="83"/>
      <c r="S308" s="83"/>
    </row>
    <row r="309" spans="6:19">
      <c r="F309" s="83"/>
      <c r="G309" s="83"/>
      <c r="R309" s="83"/>
      <c r="S309" s="83"/>
    </row>
    <row r="310" spans="6:19">
      <c r="F310" s="83"/>
      <c r="G310" s="83"/>
      <c r="R310" s="83"/>
      <c r="S310" s="83"/>
    </row>
    <row r="311" spans="6:19">
      <c r="F311" s="83"/>
      <c r="G311" s="83"/>
      <c r="R311" s="83"/>
      <c r="S311" s="83"/>
    </row>
    <row r="312" spans="6:19">
      <c r="F312" s="83"/>
      <c r="G312" s="83"/>
      <c r="R312" s="83"/>
      <c r="S312" s="83"/>
    </row>
    <row r="313" spans="6:19">
      <c r="F313" s="83"/>
      <c r="G313" s="83"/>
      <c r="R313" s="83"/>
      <c r="S313" s="83"/>
    </row>
    <row r="314" spans="6:19">
      <c r="F314" s="83"/>
      <c r="G314" s="83"/>
      <c r="R314" s="83"/>
      <c r="S314" s="83"/>
    </row>
    <row r="315" spans="6:19">
      <c r="F315" s="83"/>
      <c r="G315" s="83"/>
      <c r="R315" s="83"/>
      <c r="S315" s="83"/>
    </row>
    <row r="316" spans="6:19">
      <c r="F316" s="83"/>
      <c r="G316" s="83"/>
      <c r="R316" s="83"/>
      <c r="S316" s="83"/>
    </row>
    <row r="317" spans="6:19">
      <c r="F317" s="83"/>
      <c r="G317" s="83"/>
      <c r="R317" s="83"/>
      <c r="S317" s="83"/>
    </row>
    <row r="318" spans="6:19">
      <c r="F318" s="83"/>
      <c r="G318" s="83"/>
      <c r="R318" s="83"/>
      <c r="S318" s="83"/>
    </row>
    <row r="319" spans="6:19">
      <c r="F319" s="83"/>
      <c r="G319" s="83"/>
      <c r="R319" s="83"/>
      <c r="S319" s="83"/>
    </row>
    <row r="320" spans="6:19">
      <c r="F320" s="83"/>
      <c r="G320" s="83"/>
      <c r="R320" s="83"/>
      <c r="S320" s="83"/>
    </row>
    <row r="321" spans="6:19">
      <c r="F321" s="83"/>
      <c r="G321" s="83"/>
      <c r="R321" s="83"/>
      <c r="S321" s="83"/>
    </row>
    <row r="322" spans="6:19">
      <c r="F322" s="83"/>
      <c r="G322" s="83"/>
      <c r="R322" s="83"/>
      <c r="S322" s="83"/>
    </row>
    <row r="323" spans="6:19">
      <c r="F323" s="83"/>
      <c r="G323" s="83"/>
      <c r="R323" s="83"/>
      <c r="S323" s="83"/>
    </row>
    <row r="324" spans="6:19">
      <c r="F324" s="83"/>
      <c r="G324" s="83"/>
      <c r="R324" s="83"/>
      <c r="S324" s="83"/>
    </row>
    <row r="325" spans="6:19">
      <c r="F325" s="83"/>
      <c r="G325" s="83"/>
      <c r="R325" s="83"/>
      <c r="S325" s="83"/>
    </row>
    <row r="326" spans="6:19">
      <c r="F326" s="83"/>
      <c r="G326" s="83"/>
      <c r="R326" s="83"/>
      <c r="S326" s="83"/>
    </row>
    <row r="327" spans="6:19">
      <c r="F327" s="83"/>
      <c r="G327" s="83"/>
      <c r="R327" s="83"/>
      <c r="S327" s="83"/>
    </row>
    <row r="328" spans="6:19">
      <c r="F328" s="83"/>
      <c r="G328" s="83"/>
      <c r="R328" s="83"/>
      <c r="S328" s="83"/>
    </row>
    <row r="329" spans="6:19">
      <c r="F329" s="83"/>
      <c r="G329" s="83"/>
      <c r="R329" s="83"/>
      <c r="S329" s="83"/>
    </row>
    <row r="330" spans="6:19">
      <c r="F330" s="83"/>
      <c r="G330" s="83"/>
      <c r="R330" s="83"/>
      <c r="S330" s="83"/>
    </row>
    <row r="331" spans="6:19">
      <c r="F331" s="83"/>
      <c r="G331" s="83"/>
      <c r="R331" s="83"/>
      <c r="S331" s="83"/>
    </row>
    <row r="332" spans="6:19">
      <c r="F332" s="83"/>
      <c r="G332" s="83"/>
      <c r="R332" s="83"/>
      <c r="S332" s="83"/>
    </row>
    <row r="333" spans="6:19">
      <c r="F333" s="83"/>
      <c r="G333" s="83"/>
      <c r="R333" s="83"/>
      <c r="S333" s="83"/>
    </row>
    <row r="334" spans="6:19">
      <c r="F334" s="83"/>
      <c r="G334" s="83"/>
      <c r="R334" s="83"/>
      <c r="S334" s="83"/>
    </row>
    <row r="335" spans="6:19">
      <c r="F335" s="83"/>
      <c r="G335" s="83"/>
      <c r="R335" s="83"/>
      <c r="S335" s="83"/>
    </row>
    <row r="336" spans="6:19">
      <c r="F336" s="83"/>
      <c r="G336" s="83"/>
      <c r="R336" s="83"/>
      <c r="S336" s="83"/>
    </row>
    <row r="337" spans="6:19">
      <c r="F337" s="83"/>
      <c r="G337" s="83"/>
      <c r="R337" s="83"/>
      <c r="S337" s="83"/>
    </row>
    <row r="338" spans="6:19">
      <c r="F338" s="83"/>
      <c r="G338" s="83"/>
      <c r="R338" s="83"/>
      <c r="S338" s="83"/>
    </row>
    <row r="339" spans="6:19">
      <c r="F339" s="83"/>
      <c r="G339" s="83"/>
      <c r="R339" s="83"/>
      <c r="S339" s="83"/>
    </row>
    <row r="340" spans="6:19">
      <c r="F340" s="83"/>
      <c r="G340" s="83"/>
      <c r="R340" s="83"/>
      <c r="S340" s="83"/>
    </row>
    <row r="341" spans="6:19">
      <c r="F341" s="83"/>
      <c r="G341" s="83"/>
      <c r="R341" s="83"/>
      <c r="S341" s="83"/>
    </row>
    <row r="342" spans="6:19">
      <c r="F342" s="83"/>
      <c r="G342" s="83"/>
      <c r="R342" s="83"/>
      <c r="S342" s="83"/>
    </row>
    <row r="343" spans="6:19">
      <c r="F343" s="83"/>
      <c r="G343" s="83"/>
      <c r="R343" s="83"/>
      <c r="S343" s="83"/>
    </row>
    <row r="344" spans="6:19">
      <c r="F344" s="83"/>
      <c r="G344" s="83"/>
      <c r="R344" s="83"/>
      <c r="S344" s="83"/>
    </row>
    <row r="345" spans="6:19">
      <c r="F345" s="83"/>
      <c r="G345" s="83"/>
      <c r="R345" s="83"/>
      <c r="S345" s="83"/>
    </row>
    <row r="346" spans="6:19">
      <c r="F346" s="83"/>
      <c r="G346" s="83"/>
      <c r="R346" s="83"/>
      <c r="S346" s="83"/>
    </row>
    <row r="347" spans="6:19">
      <c r="F347" s="83"/>
      <c r="G347" s="83"/>
      <c r="R347" s="83"/>
      <c r="S347" s="83"/>
    </row>
    <row r="348" spans="6:19">
      <c r="F348" s="83"/>
      <c r="G348" s="83"/>
      <c r="R348" s="83"/>
      <c r="S348" s="83"/>
    </row>
    <row r="349" spans="6:19">
      <c r="F349" s="83"/>
      <c r="G349" s="83"/>
      <c r="R349" s="83"/>
      <c r="S349" s="83"/>
    </row>
    <row r="350" spans="6:19">
      <c r="F350" s="83"/>
      <c r="G350" s="83"/>
      <c r="R350" s="83"/>
      <c r="S350" s="83"/>
    </row>
    <row r="351" spans="6:19">
      <c r="F351" s="83"/>
      <c r="G351" s="83"/>
      <c r="R351" s="83"/>
      <c r="S351" s="83"/>
    </row>
    <row r="352" spans="6:19">
      <c r="F352" s="83"/>
      <c r="G352" s="83"/>
      <c r="R352" s="83"/>
      <c r="S352" s="83"/>
    </row>
    <row r="353" spans="6:19">
      <c r="F353" s="83"/>
      <c r="G353" s="83"/>
      <c r="R353" s="83"/>
      <c r="S353" s="83"/>
    </row>
    <row r="354" spans="6:19">
      <c r="F354" s="83"/>
      <c r="G354" s="83"/>
      <c r="R354" s="83"/>
      <c r="S354" s="83"/>
    </row>
    <row r="355" spans="6:19">
      <c r="F355" s="83"/>
      <c r="G355" s="83"/>
      <c r="R355" s="83"/>
      <c r="S355" s="83"/>
    </row>
    <row r="356" spans="6:19">
      <c r="F356" s="83"/>
      <c r="G356" s="83"/>
      <c r="R356" s="83"/>
      <c r="S356" s="83"/>
    </row>
    <row r="357" spans="6:19">
      <c r="F357" s="83"/>
      <c r="G357" s="83"/>
      <c r="R357" s="83"/>
      <c r="S357" s="83"/>
    </row>
    <row r="358" spans="6:19">
      <c r="F358" s="83"/>
      <c r="G358" s="83"/>
      <c r="R358" s="83"/>
      <c r="S358" s="83"/>
    </row>
    <row r="359" spans="6:19">
      <c r="F359" s="83"/>
      <c r="G359" s="83"/>
      <c r="R359" s="83"/>
      <c r="S359" s="83"/>
    </row>
    <row r="360" spans="6:19">
      <c r="F360" s="83"/>
      <c r="G360" s="83"/>
      <c r="R360" s="83"/>
      <c r="S360" s="83"/>
    </row>
    <row r="361" spans="6:19">
      <c r="F361" s="83"/>
      <c r="G361" s="83"/>
      <c r="R361" s="83"/>
      <c r="S361" s="83"/>
    </row>
    <row r="362" spans="6:19">
      <c r="F362" s="83"/>
      <c r="G362" s="83"/>
      <c r="R362" s="83"/>
      <c r="S362" s="83"/>
    </row>
    <row r="363" spans="6:19">
      <c r="F363" s="83"/>
      <c r="G363" s="83"/>
      <c r="R363" s="83"/>
      <c r="S363" s="83"/>
    </row>
    <row r="364" spans="6:19">
      <c r="F364" s="83"/>
      <c r="G364" s="83"/>
      <c r="R364" s="83"/>
      <c r="S364" s="83"/>
    </row>
    <row r="365" spans="6:19">
      <c r="F365" s="83"/>
      <c r="G365" s="83"/>
      <c r="R365" s="83"/>
      <c r="S365" s="83"/>
    </row>
    <row r="366" spans="6:19">
      <c r="F366" s="83"/>
      <c r="G366" s="83"/>
      <c r="R366" s="83"/>
      <c r="S366" s="83"/>
    </row>
    <row r="367" spans="6:19">
      <c r="F367" s="83"/>
      <c r="G367" s="83"/>
      <c r="R367" s="83"/>
      <c r="S367" s="83"/>
    </row>
    <row r="368" spans="6:19">
      <c r="F368" s="83"/>
      <c r="G368" s="83"/>
      <c r="R368" s="83"/>
      <c r="S368" s="83"/>
    </row>
    <row r="369" spans="6:19">
      <c r="F369" s="83"/>
      <c r="G369" s="83"/>
      <c r="R369" s="83"/>
      <c r="S369" s="83"/>
    </row>
    <row r="370" spans="6:19">
      <c r="F370" s="83"/>
      <c r="G370" s="83"/>
      <c r="R370" s="83"/>
      <c r="S370" s="83"/>
    </row>
    <row r="371" spans="6:19">
      <c r="F371" s="83"/>
      <c r="G371" s="83"/>
      <c r="R371" s="83"/>
      <c r="S371" s="83"/>
    </row>
    <row r="372" spans="6:19">
      <c r="F372" s="83"/>
      <c r="G372" s="83"/>
      <c r="R372" s="83"/>
      <c r="S372" s="83"/>
    </row>
    <row r="373" spans="6:19">
      <c r="F373" s="83"/>
      <c r="G373" s="83"/>
      <c r="R373" s="83"/>
      <c r="S373" s="83"/>
    </row>
    <row r="374" spans="6:19">
      <c r="F374" s="83"/>
      <c r="G374" s="83"/>
      <c r="R374" s="83"/>
      <c r="S374" s="83"/>
    </row>
    <row r="375" spans="6:19">
      <c r="F375" s="83"/>
      <c r="G375" s="83"/>
      <c r="R375" s="83"/>
      <c r="S375" s="83"/>
    </row>
    <row r="376" spans="6:19">
      <c r="F376" s="83"/>
      <c r="G376" s="83"/>
      <c r="R376" s="83"/>
      <c r="S376" s="83"/>
    </row>
    <row r="377" spans="6:19">
      <c r="F377" s="83"/>
      <c r="G377" s="83"/>
      <c r="R377" s="83"/>
      <c r="S377" s="83"/>
    </row>
    <row r="378" spans="6:19">
      <c r="F378" s="83"/>
      <c r="G378" s="83"/>
      <c r="R378" s="83"/>
      <c r="S378" s="83"/>
    </row>
    <row r="379" spans="6:19">
      <c r="F379" s="83"/>
      <c r="G379" s="83"/>
      <c r="R379" s="83"/>
      <c r="S379" s="83"/>
    </row>
    <row r="380" spans="6:19">
      <c r="F380" s="83"/>
      <c r="G380" s="83"/>
      <c r="R380" s="83"/>
      <c r="S380" s="83"/>
    </row>
    <row r="381" spans="6:19">
      <c r="F381" s="83"/>
      <c r="G381" s="83"/>
      <c r="R381" s="83"/>
      <c r="S381" s="83"/>
    </row>
    <row r="382" spans="6:19">
      <c r="F382" s="83"/>
      <c r="G382" s="83"/>
      <c r="R382" s="83"/>
      <c r="S382" s="83"/>
    </row>
    <row r="383" spans="6:19">
      <c r="F383" s="83"/>
      <c r="G383" s="83"/>
      <c r="R383" s="83"/>
      <c r="S383" s="83"/>
    </row>
    <row r="384" spans="6:19">
      <c r="F384" s="83"/>
      <c r="G384" s="83"/>
      <c r="R384" s="83"/>
      <c r="S384" s="83"/>
    </row>
    <row r="385" spans="6:19">
      <c r="F385" s="83"/>
      <c r="G385" s="83"/>
      <c r="R385" s="83"/>
      <c r="S385" s="83"/>
    </row>
    <row r="386" spans="6:19">
      <c r="F386" s="83"/>
      <c r="G386" s="83"/>
      <c r="R386" s="83"/>
      <c r="S386" s="83"/>
    </row>
    <row r="387" spans="6:19">
      <c r="F387" s="83"/>
      <c r="G387" s="83"/>
      <c r="R387" s="83"/>
      <c r="S387" s="83"/>
    </row>
    <row r="388" spans="6:19">
      <c r="F388" s="83"/>
      <c r="G388" s="83"/>
      <c r="R388" s="83"/>
      <c r="S388" s="83"/>
    </row>
    <row r="389" spans="6:19">
      <c r="F389" s="83"/>
      <c r="G389" s="83"/>
      <c r="R389" s="83"/>
      <c r="S389" s="83"/>
    </row>
    <row r="390" spans="6:19">
      <c r="F390" s="83"/>
      <c r="G390" s="83"/>
      <c r="R390" s="83"/>
      <c r="S390" s="83"/>
    </row>
    <row r="391" spans="6:19">
      <c r="F391" s="83"/>
      <c r="G391" s="83"/>
      <c r="R391" s="83"/>
      <c r="S391" s="83"/>
    </row>
    <row r="392" spans="6:19">
      <c r="F392" s="83"/>
      <c r="G392" s="83"/>
      <c r="R392" s="83"/>
      <c r="S392" s="83"/>
    </row>
    <row r="393" spans="6:19">
      <c r="F393" s="83"/>
      <c r="G393" s="83"/>
      <c r="R393" s="83"/>
      <c r="S393" s="83"/>
    </row>
    <row r="394" spans="6:19">
      <c r="F394" s="83"/>
      <c r="G394" s="83"/>
      <c r="R394" s="83"/>
      <c r="S394" s="83"/>
    </row>
    <row r="395" spans="6:19">
      <c r="F395" s="83"/>
      <c r="G395" s="83"/>
      <c r="R395" s="83"/>
      <c r="S395" s="83"/>
    </row>
    <row r="396" spans="6:19">
      <c r="F396" s="83"/>
      <c r="G396" s="83"/>
      <c r="R396" s="83"/>
      <c r="S396" s="83"/>
    </row>
    <row r="397" spans="6:19">
      <c r="F397" s="83"/>
      <c r="G397" s="83"/>
      <c r="R397" s="83"/>
      <c r="S397" s="83"/>
    </row>
    <row r="398" spans="6:19">
      <c r="F398" s="83"/>
      <c r="G398" s="83"/>
      <c r="R398" s="83"/>
      <c r="S398" s="83"/>
    </row>
    <row r="399" spans="6:19">
      <c r="F399" s="83"/>
      <c r="G399" s="83"/>
      <c r="R399" s="83"/>
      <c r="S399" s="83"/>
    </row>
    <row r="400" spans="6:19">
      <c r="F400" s="83"/>
      <c r="G400" s="83"/>
      <c r="R400" s="83"/>
      <c r="S400" s="83"/>
    </row>
    <row r="401" spans="6:19">
      <c r="F401" s="83"/>
      <c r="G401" s="83"/>
      <c r="R401" s="83"/>
      <c r="S401" s="83"/>
    </row>
    <row r="402" spans="6:19">
      <c r="F402" s="83"/>
      <c r="G402" s="83"/>
      <c r="R402" s="83"/>
      <c r="S402" s="83"/>
    </row>
    <row r="403" spans="6:19">
      <c r="F403" s="83"/>
      <c r="G403" s="83"/>
      <c r="R403" s="83"/>
      <c r="S403" s="83"/>
    </row>
    <row r="404" spans="6:19">
      <c r="F404" s="83"/>
      <c r="G404" s="83"/>
      <c r="R404" s="83"/>
      <c r="S404" s="83"/>
    </row>
    <row r="405" spans="6:19">
      <c r="F405" s="83"/>
      <c r="G405" s="83"/>
      <c r="R405" s="83"/>
      <c r="S405" s="83"/>
    </row>
    <row r="406" spans="6:19">
      <c r="F406" s="83"/>
      <c r="G406" s="83"/>
      <c r="R406" s="83"/>
      <c r="S406" s="83"/>
    </row>
    <row r="407" spans="6:19">
      <c r="F407" s="83"/>
      <c r="G407" s="83"/>
      <c r="R407" s="83"/>
      <c r="S407" s="83"/>
    </row>
    <row r="408" spans="6:19">
      <c r="F408" s="83"/>
      <c r="G408" s="83"/>
      <c r="R408" s="83"/>
      <c r="S408" s="83"/>
    </row>
    <row r="409" spans="6:19">
      <c r="F409" s="83"/>
      <c r="G409" s="83"/>
      <c r="R409" s="83"/>
      <c r="S409" s="83"/>
    </row>
    <row r="410" spans="6:19">
      <c r="F410" s="83"/>
      <c r="G410" s="83"/>
      <c r="R410" s="83"/>
      <c r="S410" s="83"/>
    </row>
    <row r="411" spans="6:19">
      <c r="F411" s="83"/>
      <c r="G411" s="83"/>
      <c r="R411" s="83"/>
      <c r="S411" s="83"/>
    </row>
    <row r="412" spans="6:19">
      <c r="F412" s="83"/>
      <c r="G412" s="83"/>
      <c r="R412" s="83"/>
      <c r="S412" s="83"/>
    </row>
    <row r="413" spans="6:19">
      <c r="F413" s="83"/>
      <c r="G413" s="83"/>
      <c r="R413" s="83"/>
      <c r="S413" s="83"/>
    </row>
    <row r="414" spans="6:19">
      <c r="F414" s="83"/>
      <c r="G414" s="83"/>
      <c r="R414" s="83"/>
      <c r="S414" s="83"/>
    </row>
    <row r="415" spans="6:19">
      <c r="F415" s="83"/>
      <c r="G415" s="83"/>
      <c r="R415" s="83"/>
      <c r="S415" s="83"/>
    </row>
    <row r="416" spans="6:19">
      <c r="F416" s="83"/>
      <c r="G416" s="83"/>
      <c r="R416" s="83"/>
      <c r="S416" s="83"/>
    </row>
    <row r="417" spans="6:19">
      <c r="F417" s="83"/>
      <c r="G417" s="83"/>
      <c r="R417" s="83"/>
      <c r="S417" s="83"/>
    </row>
    <row r="418" spans="6:19">
      <c r="F418" s="83"/>
      <c r="G418" s="83"/>
      <c r="R418" s="83"/>
      <c r="S418" s="83"/>
    </row>
    <row r="419" spans="6:19">
      <c r="F419" s="83"/>
      <c r="G419" s="83"/>
      <c r="R419" s="83"/>
      <c r="S419" s="83"/>
    </row>
    <row r="420" spans="6:19">
      <c r="F420" s="83"/>
      <c r="G420" s="83"/>
      <c r="R420" s="83"/>
      <c r="S420" s="83"/>
    </row>
    <row r="421" spans="6:19">
      <c r="F421" s="83"/>
      <c r="G421" s="83"/>
      <c r="R421" s="83"/>
      <c r="S421" s="83"/>
    </row>
    <row r="422" spans="6:19">
      <c r="F422" s="83"/>
      <c r="G422" s="83"/>
      <c r="R422" s="83"/>
      <c r="S422" s="83"/>
    </row>
    <row r="423" spans="6:19">
      <c r="F423" s="83"/>
      <c r="G423" s="83"/>
      <c r="R423" s="83"/>
      <c r="S423" s="83"/>
    </row>
    <row r="424" spans="6:19">
      <c r="F424" s="83"/>
      <c r="G424" s="83"/>
      <c r="R424" s="83"/>
      <c r="S424" s="83"/>
    </row>
    <row r="425" spans="6:19">
      <c r="F425" s="83"/>
      <c r="G425" s="83"/>
      <c r="R425" s="83"/>
      <c r="S425" s="83"/>
    </row>
    <row r="426" spans="6:19">
      <c r="F426" s="83"/>
      <c r="G426" s="83"/>
      <c r="R426" s="83"/>
      <c r="S426" s="83"/>
    </row>
    <row r="427" spans="6:19">
      <c r="F427" s="83"/>
      <c r="G427" s="83"/>
      <c r="R427" s="83"/>
      <c r="S427" s="83"/>
    </row>
    <row r="428" spans="6:19">
      <c r="F428" s="83"/>
      <c r="G428" s="83"/>
      <c r="R428" s="83"/>
      <c r="S428" s="83"/>
    </row>
    <row r="429" spans="6:19">
      <c r="F429" s="83"/>
      <c r="G429" s="83"/>
      <c r="R429" s="83"/>
      <c r="S429" s="83"/>
    </row>
    <row r="430" spans="6:19">
      <c r="F430" s="83"/>
      <c r="G430" s="83"/>
      <c r="R430" s="83"/>
      <c r="S430" s="83"/>
    </row>
    <row r="431" spans="6:19">
      <c r="F431" s="83"/>
      <c r="G431" s="83"/>
      <c r="R431" s="83"/>
      <c r="S431" s="83"/>
    </row>
    <row r="432" spans="6:19">
      <c r="F432" s="83"/>
      <c r="G432" s="83"/>
      <c r="R432" s="83"/>
      <c r="S432" s="83"/>
    </row>
    <row r="433" spans="6:19">
      <c r="F433" s="83"/>
      <c r="G433" s="83"/>
      <c r="R433" s="83"/>
      <c r="S433" s="83"/>
    </row>
    <row r="434" spans="6:19">
      <c r="F434" s="83"/>
      <c r="G434" s="83"/>
      <c r="R434" s="83"/>
      <c r="S434" s="83"/>
    </row>
    <row r="435" spans="6:19">
      <c r="F435" s="83"/>
      <c r="G435" s="83"/>
      <c r="R435" s="83"/>
      <c r="S435" s="83"/>
    </row>
    <row r="436" spans="6:19">
      <c r="F436" s="83"/>
      <c r="G436" s="83"/>
      <c r="R436" s="83"/>
      <c r="S436" s="83"/>
    </row>
    <row r="437" spans="6:19">
      <c r="F437" s="83"/>
      <c r="G437" s="83"/>
      <c r="R437" s="83"/>
      <c r="S437" s="83"/>
    </row>
    <row r="438" spans="6:19">
      <c r="F438" s="83"/>
      <c r="G438" s="83"/>
      <c r="R438" s="83"/>
      <c r="S438" s="83"/>
    </row>
    <row r="439" spans="6:19">
      <c r="F439" s="83"/>
      <c r="G439" s="83"/>
      <c r="R439" s="83"/>
      <c r="S439" s="83"/>
    </row>
    <row r="440" spans="6:19">
      <c r="F440" s="83"/>
      <c r="G440" s="83"/>
      <c r="R440" s="83"/>
      <c r="S440" s="83"/>
    </row>
    <row r="441" spans="6:19">
      <c r="F441" s="83"/>
      <c r="G441" s="83"/>
      <c r="R441" s="83"/>
      <c r="S441" s="83"/>
    </row>
    <row r="442" spans="6:19">
      <c r="F442" s="83"/>
      <c r="G442" s="83"/>
      <c r="R442" s="83"/>
      <c r="S442" s="83"/>
    </row>
    <row r="443" spans="6:19">
      <c r="F443" s="83"/>
      <c r="G443" s="83"/>
      <c r="R443" s="83"/>
      <c r="S443" s="83"/>
    </row>
    <row r="444" spans="6:19">
      <c r="F444" s="83"/>
      <c r="G444" s="83"/>
      <c r="R444" s="83"/>
      <c r="S444" s="83"/>
    </row>
    <row r="445" spans="6:19">
      <c r="F445" s="83"/>
      <c r="G445" s="83"/>
      <c r="R445" s="83"/>
      <c r="S445" s="83"/>
    </row>
    <row r="446" spans="6:19">
      <c r="F446" s="83"/>
      <c r="G446" s="83"/>
      <c r="R446" s="83"/>
      <c r="S446" s="83"/>
    </row>
    <row r="447" spans="6:19">
      <c r="F447" s="83"/>
      <c r="G447" s="83"/>
      <c r="R447" s="83"/>
      <c r="S447" s="83"/>
    </row>
    <row r="448" spans="6:19">
      <c r="F448" s="83"/>
      <c r="G448" s="83"/>
      <c r="R448" s="83"/>
      <c r="S448" s="83"/>
    </row>
    <row r="449" spans="6:19">
      <c r="F449" s="83"/>
      <c r="G449" s="83"/>
      <c r="R449" s="83"/>
      <c r="S449" s="83"/>
    </row>
    <row r="450" spans="6:19">
      <c r="F450" s="83"/>
      <c r="G450" s="83"/>
      <c r="R450" s="83"/>
      <c r="S450" s="83"/>
    </row>
    <row r="451" spans="6:19">
      <c r="F451" s="83"/>
      <c r="G451" s="83"/>
      <c r="R451" s="83"/>
      <c r="S451" s="83"/>
    </row>
    <row r="452" spans="6:19">
      <c r="F452" s="83"/>
      <c r="G452" s="83"/>
      <c r="R452" s="83"/>
      <c r="S452" s="83"/>
    </row>
    <row r="453" spans="6:19">
      <c r="F453" s="83"/>
      <c r="G453" s="83"/>
      <c r="R453" s="83"/>
      <c r="S453" s="83"/>
    </row>
    <row r="454" spans="6:19">
      <c r="F454" s="83"/>
      <c r="G454" s="83"/>
      <c r="R454" s="83"/>
      <c r="S454" s="83"/>
    </row>
    <row r="455" spans="6:19">
      <c r="F455" s="83"/>
      <c r="G455" s="83"/>
      <c r="R455" s="83"/>
      <c r="S455" s="83"/>
    </row>
    <row r="456" spans="6:19">
      <c r="F456" s="83"/>
      <c r="G456" s="83"/>
      <c r="R456" s="83"/>
      <c r="S456" s="83"/>
    </row>
    <row r="457" spans="6:19">
      <c r="F457" s="83"/>
      <c r="G457" s="83"/>
      <c r="R457" s="83"/>
      <c r="S457" s="83"/>
    </row>
    <row r="458" spans="6:19">
      <c r="F458" s="83"/>
      <c r="G458" s="83"/>
      <c r="R458" s="83"/>
      <c r="S458" s="83"/>
    </row>
    <row r="459" spans="6:19">
      <c r="F459" s="83"/>
      <c r="G459" s="83"/>
      <c r="R459" s="83"/>
      <c r="S459" s="83"/>
    </row>
    <row r="460" spans="6:19">
      <c r="F460" s="83"/>
      <c r="G460" s="83"/>
      <c r="R460" s="83"/>
      <c r="S460" s="83"/>
    </row>
    <row r="461" spans="6:19">
      <c r="F461" s="83"/>
      <c r="G461" s="83"/>
      <c r="R461" s="83"/>
      <c r="S461" s="83"/>
    </row>
    <row r="462" spans="6:19">
      <c r="F462" s="83"/>
      <c r="G462" s="83"/>
      <c r="R462" s="83"/>
      <c r="S462" s="83"/>
    </row>
    <row r="463" spans="6:19">
      <c r="F463" s="83"/>
      <c r="G463" s="83"/>
      <c r="R463" s="83"/>
      <c r="S463" s="83"/>
    </row>
    <row r="464" spans="6:19">
      <c r="F464" s="83"/>
      <c r="G464" s="83"/>
      <c r="R464" s="83"/>
      <c r="S464" s="83"/>
    </row>
    <row r="465" spans="6:19">
      <c r="F465" s="83"/>
      <c r="G465" s="83"/>
      <c r="R465" s="83"/>
      <c r="S465" s="83"/>
    </row>
    <row r="466" spans="6:19">
      <c r="F466" s="83"/>
      <c r="G466" s="83"/>
      <c r="R466" s="83"/>
      <c r="S466" s="83"/>
    </row>
    <row r="467" spans="6:19">
      <c r="F467" s="83"/>
      <c r="G467" s="83"/>
      <c r="R467" s="83"/>
      <c r="S467" s="83"/>
    </row>
    <row r="468" spans="6:19">
      <c r="F468" s="83"/>
      <c r="G468" s="83"/>
      <c r="R468" s="83"/>
      <c r="S468" s="83"/>
    </row>
    <row r="469" spans="6:19">
      <c r="F469" s="83"/>
      <c r="G469" s="83"/>
      <c r="R469" s="83"/>
      <c r="S469" s="83"/>
    </row>
    <row r="470" spans="6:19">
      <c r="F470" s="83"/>
      <c r="G470" s="83"/>
      <c r="R470" s="83"/>
      <c r="S470" s="83"/>
    </row>
    <row r="471" spans="6:19">
      <c r="F471" s="83"/>
      <c r="G471" s="83"/>
      <c r="R471" s="83"/>
      <c r="S471" s="83"/>
    </row>
    <row r="472" spans="6:19">
      <c r="F472" s="83"/>
      <c r="G472" s="83"/>
      <c r="R472" s="83"/>
      <c r="S472" s="83"/>
    </row>
    <row r="473" spans="6:19">
      <c r="F473" s="83"/>
      <c r="G473" s="83"/>
      <c r="R473" s="83"/>
      <c r="S473" s="83"/>
    </row>
    <row r="474" spans="6:19">
      <c r="F474" s="83"/>
      <c r="G474" s="83"/>
      <c r="R474" s="83"/>
      <c r="S474" s="83"/>
    </row>
    <row r="475" spans="6:19">
      <c r="F475" s="83"/>
      <c r="G475" s="83"/>
      <c r="R475" s="83"/>
      <c r="S475" s="83"/>
    </row>
    <row r="476" spans="6:19">
      <c r="F476" s="83"/>
      <c r="G476" s="83"/>
      <c r="R476" s="83"/>
      <c r="S476" s="83"/>
    </row>
    <row r="477" spans="6:19">
      <c r="F477" s="83"/>
      <c r="G477" s="83"/>
      <c r="R477" s="83"/>
      <c r="S477" s="83"/>
    </row>
    <row r="478" spans="6:19">
      <c r="F478" s="83"/>
      <c r="G478" s="83"/>
      <c r="R478" s="83"/>
      <c r="S478" s="83"/>
    </row>
    <row r="479" spans="6:19">
      <c r="F479" s="83"/>
      <c r="G479" s="83"/>
      <c r="R479" s="83"/>
      <c r="S479" s="83"/>
    </row>
    <row r="480" spans="6:19">
      <c r="F480" s="83"/>
      <c r="G480" s="83"/>
      <c r="R480" s="83"/>
      <c r="S480" s="83"/>
    </row>
    <row r="481" spans="6:19">
      <c r="F481" s="83"/>
      <c r="G481" s="83"/>
      <c r="R481" s="83"/>
      <c r="S481" s="83"/>
    </row>
    <row r="482" spans="6:19">
      <c r="F482" s="83"/>
      <c r="G482" s="83"/>
      <c r="R482" s="83"/>
      <c r="S482" s="83"/>
    </row>
    <row r="483" spans="6:19">
      <c r="F483" s="83"/>
      <c r="G483" s="83"/>
      <c r="R483" s="83"/>
      <c r="S483" s="83"/>
    </row>
    <row r="484" spans="6:19">
      <c r="F484" s="83"/>
      <c r="G484" s="83"/>
      <c r="R484" s="83"/>
      <c r="S484" s="83"/>
    </row>
    <row r="485" spans="6:19">
      <c r="F485" s="83"/>
      <c r="G485" s="83"/>
      <c r="R485" s="83"/>
      <c r="S485" s="83"/>
    </row>
    <row r="486" spans="6:19">
      <c r="F486" s="83"/>
      <c r="G486" s="83"/>
      <c r="R486" s="83"/>
      <c r="S486" s="83"/>
    </row>
    <row r="487" spans="6:19">
      <c r="F487" s="83"/>
      <c r="G487" s="83"/>
      <c r="R487" s="83"/>
      <c r="S487" s="83"/>
    </row>
    <row r="488" spans="6:19">
      <c r="F488" s="83"/>
      <c r="G488" s="83"/>
      <c r="R488" s="83"/>
      <c r="S488" s="83"/>
    </row>
    <row r="489" spans="6:19">
      <c r="F489" s="83"/>
      <c r="G489" s="83"/>
      <c r="R489" s="83"/>
      <c r="S489" s="83"/>
    </row>
    <row r="490" spans="6:19">
      <c r="F490" s="83"/>
      <c r="G490" s="83"/>
      <c r="R490" s="83"/>
      <c r="S490" s="83"/>
    </row>
    <row r="491" spans="6:19">
      <c r="F491" s="83"/>
      <c r="G491" s="83"/>
      <c r="R491" s="83"/>
      <c r="S491" s="83"/>
    </row>
    <row r="492" spans="6:19">
      <c r="F492" s="83"/>
      <c r="G492" s="83"/>
      <c r="R492" s="83"/>
      <c r="S492" s="83"/>
    </row>
    <row r="493" spans="6:19">
      <c r="F493" s="83"/>
      <c r="G493" s="83"/>
      <c r="R493" s="83"/>
      <c r="S493" s="83"/>
    </row>
    <row r="494" spans="6:19">
      <c r="F494" s="83"/>
      <c r="G494" s="83"/>
      <c r="R494" s="83"/>
      <c r="S494" s="83"/>
    </row>
    <row r="495" spans="6:19">
      <c r="F495" s="83"/>
      <c r="G495" s="83"/>
      <c r="R495" s="83"/>
      <c r="S495" s="83"/>
    </row>
    <row r="496" spans="6:19">
      <c r="F496" s="83"/>
      <c r="G496" s="83"/>
      <c r="R496" s="83"/>
      <c r="S496" s="83"/>
    </row>
    <row r="497" spans="6:19">
      <c r="F497" s="83"/>
      <c r="G497" s="83"/>
      <c r="R497" s="83"/>
      <c r="S497" s="83"/>
    </row>
    <row r="498" spans="6:19">
      <c r="F498" s="83"/>
      <c r="G498" s="83"/>
      <c r="R498" s="83"/>
      <c r="S498" s="83"/>
    </row>
    <row r="499" spans="6:19">
      <c r="F499" s="83"/>
      <c r="G499" s="83"/>
      <c r="R499" s="83"/>
      <c r="S499" s="83"/>
    </row>
    <row r="500" spans="6:19">
      <c r="F500" s="83"/>
      <c r="G500" s="83"/>
      <c r="R500" s="83"/>
      <c r="S500" s="83"/>
    </row>
    <row r="501" spans="6:19">
      <c r="F501" s="83"/>
      <c r="G501" s="83"/>
      <c r="R501" s="83"/>
      <c r="S501" s="83"/>
    </row>
    <row r="502" spans="6:19">
      <c r="F502" s="83"/>
      <c r="G502" s="83"/>
      <c r="R502" s="83"/>
      <c r="S502" s="83"/>
    </row>
    <row r="503" spans="6:19">
      <c r="F503" s="83"/>
      <c r="G503" s="83"/>
      <c r="R503" s="83"/>
      <c r="S503" s="83"/>
    </row>
    <row r="504" spans="6:19">
      <c r="F504" s="83"/>
      <c r="G504" s="83"/>
      <c r="R504" s="83"/>
      <c r="S504" s="83"/>
    </row>
    <row r="505" spans="6:19">
      <c r="F505" s="83"/>
      <c r="G505" s="83"/>
      <c r="R505" s="83"/>
      <c r="S505" s="83"/>
    </row>
    <row r="506" spans="6:19">
      <c r="F506" s="83"/>
      <c r="G506" s="83"/>
      <c r="R506" s="83"/>
      <c r="S506" s="83"/>
    </row>
    <row r="507" spans="6:19">
      <c r="F507" s="83"/>
      <c r="G507" s="83"/>
      <c r="R507" s="83"/>
      <c r="S507" s="83"/>
    </row>
    <row r="508" spans="6:19">
      <c r="F508" s="83"/>
      <c r="G508" s="83"/>
      <c r="R508" s="83"/>
      <c r="S508" s="83"/>
    </row>
    <row r="509" spans="6:19">
      <c r="F509" s="83"/>
      <c r="G509" s="83"/>
      <c r="R509" s="83"/>
      <c r="S509" s="83"/>
    </row>
    <row r="510" spans="6:19">
      <c r="F510" s="83"/>
      <c r="G510" s="83"/>
      <c r="R510" s="83"/>
      <c r="S510" s="83"/>
    </row>
    <row r="511" spans="6:19">
      <c r="F511" s="83"/>
      <c r="G511" s="83"/>
      <c r="R511" s="83"/>
      <c r="S511" s="83"/>
    </row>
    <row r="512" spans="6:19">
      <c r="F512" s="83"/>
      <c r="G512" s="83"/>
      <c r="R512" s="83"/>
      <c r="S512" s="83"/>
    </row>
    <row r="513" spans="6:19">
      <c r="F513" s="83"/>
      <c r="G513" s="83"/>
      <c r="R513" s="83"/>
      <c r="S513" s="83"/>
    </row>
    <row r="514" spans="6:19">
      <c r="F514" s="83"/>
      <c r="G514" s="83"/>
      <c r="R514" s="83"/>
      <c r="S514" s="83"/>
    </row>
    <row r="515" spans="6:19">
      <c r="F515" s="83"/>
      <c r="G515" s="83"/>
      <c r="R515" s="83"/>
      <c r="S515" s="83"/>
    </row>
    <row r="516" spans="6:19">
      <c r="F516" s="83"/>
      <c r="G516" s="83"/>
      <c r="R516" s="83"/>
      <c r="S516" s="83"/>
    </row>
    <row r="517" spans="6:19">
      <c r="F517" s="83"/>
      <c r="G517" s="83"/>
      <c r="R517" s="83"/>
      <c r="S517" s="83"/>
    </row>
    <row r="518" spans="6:19">
      <c r="F518" s="83"/>
      <c r="G518" s="83"/>
      <c r="R518" s="83"/>
      <c r="S518" s="83"/>
    </row>
    <row r="519" spans="6:19">
      <c r="F519" s="83"/>
      <c r="G519" s="83"/>
      <c r="R519" s="83"/>
      <c r="S519" s="83"/>
    </row>
    <row r="520" spans="6:19">
      <c r="F520" s="83"/>
      <c r="G520" s="83"/>
      <c r="R520" s="83"/>
      <c r="S520" s="83"/>
    </row>
    <row r="521" spans="6:19">
      <c r="F521" s="83"/>
      <c r="G521" s="83"/>
      <c r="R521" s="83"/>
      <c r="S521" s="83"/>
    </row>
    <row r="522" spans="6:19">
      <c r="F522" s="83"/>
      <c r="G522" s="83"/>
      <c r="R522" s="83"/>
      <c r="S522" s="83"/>
    </row>
    <row r="523" spans="6:19">
      <c r="F523" s="83"/>
      <c r="G523" s="83"/>
      <c r="R523" s="83"/>
      <c r="S523" s="83"/>
    </row>
    <row r="524" spans="6:19">
      <c r="F524" s="83"/>
      <c r="G524" s="83"/>
      <c r="R524" s="83"/>
      <c r="S524" s="83"/>
    </row>
    <row r="525" spans="6:19">
      <c r="F525" s="83"/>
      <c r="G525" s="83"/>
      <c r="R525" s="83"/>
      <c r="S525" s="83"/>
    </row>
    <row r="526" spans="6:19">
      <c r="F526" s="83"/>
      <c r="G526" s="83"/>
      <c r="R526" s="83"/>
      <c r="S526" s="83"/>
    </row>
    <row r="527" spans="6:19">
      <c r="F527" s="83"/>
      <c r="G527" s="83"/>
      <c r="R527" s="83"/>
      <c r="S527" s="83"/>
    </row>
    <row r="528" spans="6:19">
      <c r="F528" s="83"/>
      <c r="G528" s="83"/>
      <c r="R528" s="83"/>
      <c r="S528" s="83"/>
    </row>
    <row r="529" spans="6:19">
      <c r="F529" s="83"/>
      <c r="G529" s="83"/>
      <c r="R529" s="83"/>
      <c r="S529" s="83"/>
    </row>
    <row r="530" spans="6:19">
      <c r="F530" s="83"/>
      <c r="G530" s="83"/>
      <c r="R530" s="83"/>
      <c r="S530" s="83"/>
    </row>
    <row r="531" spans="6:19">
      <c r="F531" s="83"/>
      <c r="G531" s="83"/>
      <c r="R531" s="83"/>
      <c r="S531" s="83"/>
    </row>
    <row r="532" spans="6:19">
      <c r="F532" s="83"/>
      <c r="G532" s="83"/>
      <c r="R532" s="83"/>
      <c r="S532" s="83"/>
    </row>
    <row r="533" spans="6:19">
      <c r="F533" s="83"/>
      <c r="G533" s="83"/>
      <c r="R533" s="83"/>
      <c r="S533" s="83"/>
    </row>
    <row r="534" spans="6:19">
      <c r="F534" s="83"/>
      <c r="G534" s="83"/>
      <c r="R534" s="83"/>
      <c r="S534" s="83"/>
    </row>
    <row r="535" spans="6:19">
      <c r="F535" s="83"/>
      <c r="G535" s="83"/>
      <c r="R535" s="83"/>
      <c r="S535" s="83"/>
    </row>
    <row r="536" spans="6:19">
      <c r="F536" s="83"/>
      <c r="G536" s="83"/>
      <c r="R536" s="83"/>
      <c r="S536" s="83"/>
    </row>
    <row r="537" spans="6:19">
      <c r="F537" s="83"/>
      <c r="G537" s="83"/>
      <c r="R537" s="83"/>
      <c r="S537" s="83"/>
    </row>
    <row r="538" spans="6:19">
      <c r="F538" s="83"/>
      <c r="G538" s="83"/>
      <c r="R538" s="83"/>
      <c r="S538" s="83"/>
    </row>
    <row r="539" spans="6:19">
      <c r="F539" s="83"/>
      <c r="G539" s="83"/>
      <c r="R539" s="83"/>
      <c r="S539" s="83"/>
    </row>
    <row r="540" spans="6:19">
      <c r="F540" s="83"/>
      <c r="G540" s="83"/>
      <c r="R540" s="83"/>
      <c r="S540" s="83"/>
    </row>
    <row r="541" spans="6:19">
      <c r="F541" s="83"/>
      <c r="G541" s="83"/>
      <c r="R541" s="83"/>
      <c r="S541" s="83"/>
    </row>
    <row r="542" spans="6:19">
      <c r="F542" s="83"/>
      <c r="G542" s="83"/>
      <c r="R542" s="83"/>
      <c r="S542" s="83"/>
    </row>
    <row r="543" spans="6:19">
      <c r="F543" s="83"/>
      <c r="G543" s="83"/>
      <c r="R543" s="83"/>
      <c r="S543" s="83"/>
    </row>
    <row r="544" spans="6:19">
      <c r="F544" s="83"/>
      <c r="G544" s="83"/>
      <c r="R544" s="83"/>
      <c r="S544" s="83"/>
    </row>
    <row r="545" spans="6:19">
      <c r="F545" s="83"/>
      <c r="G545" s="83"/>
      <c r="R545" s="83"/>
      <c r="S545" s="83"/>
    </row>
    <row r="546" spans="6:19">
      <c r="F546" s="83"/>
      <c r="G546" s="83"/>
      <c r="R546" s="83"/>
      <c r="S546" s="83"/>
    </row>
    <row r="547" spans="6:19">
      <c r="F547" s="83"/>
      <c r="G547" s="83"/>
      <c r="R547" s="83"/>
      <c r="S547" s="83"/>
    </row>
    <row r="548" spans="6:19">
      <c r="F548" s="83"/>
      <c r="G548" s="83"/>
      <c r="R548" s="83"/>
      <c r="S548" s="83"/>
    </row>
    <row r="549" spans="6:19">
      <c r="F549" s="83"/>
      <c r="G549" s="83"/>
      <c r="R549" s="83"/>
      <c r="S549" s="83"/>
    </row>
    <row r="550" spans="6:19">
      <c r="F550" s="83"/>
      <c r="G550" s="83"/>
      <c r="R550" s="83"/>
      <c r="S550" s="83"/>
    </row>
    <row r="551" spans="6:19">
      <c r="F551" s="83"/>
      <c r="G551" s="83"/>
      <c r="R551" s="83"/>
      <c r="S551" s="83"/>
    </row>
    <row r="552" spans="6:19">
      <c r="F552" s="83"/>
      <c r="G552" s="83"/>
      <c r="R552" s="83"/>
      <c r="S552" s="83"/>
    </row>
    <row r="553" spans="6:19">
      <c r="F553" s="83"/>
      <c r="G553" s="83"/>
      <c r="R553" s="83"/>
      <c r="S553" s="83"/>
    </row>
    <row r="554" spans="6:19">
      <c r="F554" s="83"/>
      <c r="G554" s="83"/>
      <c r="R554" s="83"/>
      <c r="S554" s="83"/>
    </row>
    <row r="555" spans="6:19">
      <c r="F555" s="83"/>
      <c r="G555" s="83"/>
      <c r="R555" s="83"/>
      <c r="S555" s="83"/>
    </row>
    <row r="556" spans="6:19">
      <c r="F556" s="83"/>
      <c r="G556" s="83"/>
      <c r="R556" s="83"/>
      <c r="S556" s="83"/>
    </row>
    <row r="557" spans="6:19">
      <c r="F557" s="83"/>
      <c r="G557" s="83"/>
      <c r="R557" s="83"/>
      <c r="S557" s="83"/>
    </row>
    <row r="558" spans="6:19">
      <c r="F558" s="83"/>
      <c r="G558" s="83"/>
      <c r="R558" s="83"/>
      <c r="S558" s="83"/>
    </row>
    <row r="559" spans="6:19">
      <c r="F559" s="83"/>
      <c r="G559" s="83"/>
      <c r="R559" s="83"/>
      <c r="S559" s="83"/>
    </row>
    <row r="560" spans="6:19">
      <c r="F560" s="83"/>
      <c r="G560" s="83"/>
      <c r="R560" s="83"/>
      <c r="S560" s="83"/>
    </row>
    <row r="561" spans="6:19">
      <c r="F561" s="83"/>
      <c r="G561" s="83"/>
      <c r="R561" s="83"/>
      <c r="S561" s="83"/>
    </row>
    <row r="562" spans="6:19">
      <c r="F562" s="83"/>
      <c r="G562" s="83"/>
      <c r="R562" s="83"/>
      <c r="S562" s="83"/>
    </row>
    <row r="563" spans="6:19">
      <c r="F563" s="83"/>
      <c r="G563" s="83"/>
      <c r="R563" s="83"/>
      <c r="S563" s="83"/>
    </row>
    <row r="564" spans="6:19">
      <c r="F564" s="83"/>
      <c r="G564" s="83"/>
      <c r="R564" s="83"/>
      <c r="S564" s="83"/>
    </row>
    <row r="565" spans="6:19">
      <c r="F565" s="83"/>
      <c r="G565" s="83"/>
      <c r="R565" s="83"/>
      <c r="S565" s="83"/>
    </row>
    <row r="566" spans="6:19">
      <c r="F566" s="83"/>
      <c r="G566" s="83"/>
      <c r="R566" s="83"/>
      <c r="S566" s="83"/>
    </row>
    <row r="567" spans="6:19">
      <c r="F567" s="83"/>
      <c r="G567" s="83"/>
      <c r="R567" s="83"/>
      <c r="S567" s="83"/>
    </row>
    <row r="568" spans="6:19">
      <c r="F568" s="83"/>
      <c r="G568" s="83"/>
      <c r="R568" s="83"/>
      <c r="S568" s="83"/>
    </row>
    <row r="569" spans="6:19">
      <c r="F569" s="83"/>
      <c r="G569" s="83"/>
      <c r="R569" s="83"/>
      <c r="S569" s="83"/>
    </row>
    <row r="570" spans="6:19">
      <c r="F570" s="83"/>
      <c r="G570" s="83"/>
      <c r="R570" s="83"/>
      <c r="S570" s="83"/>
    </row>
    <row r="571" spans="6:19">
      <c r="F571" s="83"/>
      <c r="G571" s="83"/>
      <c r="R571" s="83"/>
      <c r="S571" s="83"/>
    </row>
    <row r="572" spans="6:19">
      <c r="F572" s="83"/>
      <c r="G572" s="83"/>
      <c r="R572" s="83"/>
      <c r="S572" s="83"/>
    </row>
    <row r="573" spans="6:19">
      <c r="F573" s="83"/>
      <c r="G573" s="83"/>
      <c r="R573" s="83"/>
      <c r="S573" s="83"/>
    </row>
    <row r="574" spans="6:19">
      <c r="F574" s="83"/>
      <c r="G574" s="83"/>
      <c r="R574" s="83"/>
      <c r="S574" s="83"/>
    </row>
    <row r="575" spans="6:19">
      <c r="F575" s="83"/>
      <c r="G575" s="83"/>
      <c r="R575" s="83"/>
      <c r="S575" s="83"/>
    </row>
    <row r="576" spans="6:19">
      <c r="F576" s="83"/>
      <c r="G576" s="83"/>
      <c r="R576" s="83"/>
      <c r="S576" s="83"/>
    </row>
    <row r="577" spans="6:19">
      <c r="F577" s="83"/>
      <c r="G577" s="83"/>
      <c r="R577" s="83"/>
      <c r="S577" s="83"/>
    </row>
    <row r="578" spans="6:19">
      <c r="F578" s="83"/>
      <c r="G578" s="83"/>
      <c r="R578" s="83"/>
      <c r="S578" s="83"/>
    </row>
    <row r="579" spans="6:19">
      <c r="F579" s="83"/>
      <c r="G579" s="83"/>
      <c r="R579" s="83"/>
      <c r="S579" s="83"/>
    </row>
    <row r="580" spans="6:19">
      <c r="F580" s="83"/>
      <c r="G580" s="83"/>
      <c r="R580" s="83"/>
      <c r="S580" s="83"/>
    </row>
    <row r="581" spans="6:19">
      <c r="F581" s="83"/>
      <c r="G581" s="83"/>
      <c r="R581" s="83"/>
      <c r="S581" s="83"/>
    </row>
    <row r="582" spans="6:19">
      <c r="F582" s="83"/>
      <c r="G582" s="83"/>
      <c r="R582" s="83"/>
      <c r="S582" s="83"/>
    </row>
    <row r="583" spans="6:19">
      <c r="F583" s="83"/>
      <c r="G583" s="83"/>
      <c r="R583" s="83"/>
      <c r="S583" s="83"/>
    </row>
    <row r="584" spans="6:19">
      <c r="F584" s="83"/>
      <c r="G584" s="83"/>
      <c r="R584" s="83"/>
      <c r="S584" s="83"/>
    </row>
    <row r="585" spans="6:19">
      <c r="F585" s="83"/>
      <c r="G585" s="83"/>
      <c r="R585" s="83"/>
      <c r="S585" s="83"/>
    </row>
    <row r="586" spans="6:19">
      <c r="F586" s="83"/>
      <c r="G586" s="83"/>
      <c r="R586" s="83"/>
      <c r="S586" s="83"/>
    </row>
    <row r="587" spans="6:19">
      <c r="F587" s="83"/>
      <c r="G587" s="83"/>
      <c r="R587" s="83"/>
      <c r="S587" s="83"/>
    </row>
    <row r="588" spans="6:19">
      <c r="F588" s="83"/>
      <c r="G588" s="83"/>
      <c r="R588" s="83"/>
      <c r="S588" s="83"/>
    </row>
    <row r="589" spans="6:19">
      <c r="F589" s="83"/>
      <c r="G589" s="83"/>
      <c r="R589" s="83"/>
      <c r="S589" s="83"/>
    </row>
    <row r="590" spans="6:19">
      <c r="F590" s="83"/>
      <c r="G590" s="83"/>
      <c r="R590" s="83"/>
      <c r="S590" s="83"/>
    </row>
    <row r="591" spans="6:19">
      <c r="F591" s="83"/>
      <c r="G591" s="83"/>
      <c r="R591" s="83"/>
      <c r="S591" s="83"/>
    </row>
    <row r="592" spans="6:19">
      <c r="F592" s="83"/>
      <c r="G592" s="83"/>
      <c r="R592" s="83"/>
      <c r="S592" s="83"/>
    </row>
    <row r="593" spans="6:19">
      <c r="F593" s="83"/>
      <c r="G593" s="83"/>
      <c r="R593" s="83"/>
      <c r="S593" s="83"/>
    </row>
    <row r="594" spans="6:19">
      <c r="F594" s="83"/>
      <c r="G594" s="83"/>
      <c r="R594" s="83"/>
      <c r="S594" s="83"/>
    </row>
    <row r="595" spans="6:19">
      <c r="F595" s="83"/>
      <c r="G595" s="83"/>
      <c r="R595" s="83"/>
      <c r="S595" s="83"/>
    </row>
    <row r="596" spans="6:19">
      <c r="F596" s="83"/>
      <c r="G596" s="83"/>
      <c r="R596" s="83"/>
      <c r="S596" s="83"/>
    </row>
    <row r="597" spans="6:19">
      <c r="F597" s="83"/>
      <c r="G597" s="83"/>
      <c r="R597" s="83"/>
      <c r="S597" s="83"/>
    </row>
    <row r="598" spans="6:19">
      <c r="F598" s="83"/>
      <c r="G598" s="83"/>
      <c r="R598" s="83"/>
      <c r="S598" s="83"/>
    </row>
    <row r="599" spans="6:19">
      <c r="F599" s="83"/>
      <c r="G599" s="83"/>
      <c r="R599" s="83"/>
      <c r="S599" s="83"/>
    </row>
    <row r="600" spans="6:19">
      <c r="F600" s="83"/>
      <c r="G600" s="83"/>
      <c r="R600" s="83"/>
      <c r="S600" s="83"/>
    </row>
    <row r="601" spans="6:19">
      <c r="F601" s="83"/>
      <c r="G601" s="83"/>
      <c r="R601" s="83"/>
      <c r="S601" s="83"/>
    </row>
    <row r="602" spans="6:19">
      <c r="F602" s="83"/>
      <c r="G602" s="83"/>
      <c r="R602" s="83"/>
      <c r="S602" s="83"/>
    </row>
    <row r="603" spans="6:19">
      <c r="F603" s="83"/>
      <c r="G603" s="83"/>
      <c r="R603" s="83"/>
      <c r="S603" s="83"/>
    </row>
    <row r="604" spans="6:19">
      <c r="F604" s="83"/>
      <c r="G604" s="83"/>
      <c r="R604" s="83"/>
      <c r="S604" s="83"/>
    </row>
    <row r="605" spans="6:19">
      <c r="F605" s="83"/>
      <c r="G605" s="83"/>
      <c r="R605" s="83"/>
      <c r="S605" s="83"/>
    </row>
    <row r="606" spans="6:19">
      <c r="F606" s="83"/>
      <c r="G606" s="83"/>
      <c r="R606" s="83"/>
      <c r="S606" s="83"/>
    </row>
    <row r="607" spans="6:19">
      <c r="F607" s="83"/>
      <c r="G607" s="83"/>
      <c r="R607" s="83"/>
      <c r="S607" s="83"/>
    </row>
    <row r="608" spans="6:19">
      <c r="F608" s="83"/>
      <c r="G608" s="83"/>
      <c r="R608" s="83"/>
      <c r="S608" s="83"/>
    </row>
    <row r="609" spans="6:19">
      <c r="F609" s="83"/>
      <c r="G609" s="83"/>
      <c r="R609" s="83"/>
      <c r="S609" s="83"/>
    </row>
    <row r="610" spans="6:19">
      <c r="F610" s="83"/>
      <c r="G610" s="83"/>
      <c r="R610" s="83"/>
      <c r="S610" s="83"/>
    </row>
    <row r="611" spans="6:19">
      <c r="F611" s="83"/>
      <c r="G611" s="83"/>
      <c r="R611" s="83"/>
      <c r="S611" s="83"/>
    </row>
    <row r="612" spans="6:19">
      <c r="F612" s="83"/>
      <c r="G612" s="83"/>
      <c r="R612" s="83"/>
      <c r="S612" s="83"/>
    </row>
    <row r="613" spans="6:19">
      <c r="F613" s="83"/>
      <c r="G613" s="83"/>
      <c r="R613" s="83"/>
      <c r="S613" s="83"/>
    </row>
    <row r="614" spans="6:19">
      <c r="F614" s="83"/>
      <c r="G614" s="83"/>
      <c r="R614" s="83"/>
      <c r="S614" s="83"/>
    </row>
    <row r="615" spans="6:19">
      <c r="F615" s="83"/>
      <c r="G615" s="83"/>
      <c r="R615" s="83"/>
      <c r="S615" s="83"/>
    </row>
    <row r="616" spans="6:19">
      <c r="F616" s="83"/>
      <c r="G616" s="83"/>
      <c r="R616" s="83"/>
      <c r="S616" s="83"/>
    </row>
    <row r="617" spans="6:19">
      <c r="F617" s="83"/>
      <c r="G617" s="83"/>
      <c r="R617" s="83"/>
      <c r="S617" s="83"/>
    </row>
    <row r="618" spans="6:19">
      <c r="F618" s="83"/>
      <c r="G618" s="83"/>
      <c r="R618" s="83"/>
      <c r="S618" s="83"/>
    </row>
    <row r="619" spans="6:19">
      <c r="F619" s="83"/>
      <c r="G619" s="83"/>
      <c r="R619" s="83"/>
      <c r="S619" s="83"/>
    </row>
    <row r="620" spans="6:19">
      <c r="F620" s="83"/>
      <c r="G620" s="83"/>
      <c r="R620" s="83"/>
      <c r="S620" s="83"/>
    </row>
    <row r="621" spans="6:19">
      <c r="F621" s="83"/>
      <c r="G621" s="83"/>
      <c r="R621" s="83"/>
      <c r="S621" s="83"/>
    </row>
    <row r="622" spans="6:19">
      <c r="F622" s="83"/>
      <c r="G622" s="83"/>
      <c r="R622" s="83"/>
      <c r="S622" s="83"/>
    </row>
    <row r="623" spans="6:19">
      <c r="F623" s="83"/>
      <c r="G623" s="83"/>
      <c r="R623" s="83"/>
      <c r="S623" s="83"/>
    </row>
    <row r="624" spans="6:19">
      <c r="F624" s="83"/>
      <c r="G624" s="83"/>
      <c r="R624" s="83"/>
      <c r="S624" s="83"/>
    </row>
    <row r="625" spans="6:19">
      <c r="F625" s="83"/>
      <c r="G625" s="83"/>
      <c r="R625" s="83"/>
      <c r="S625" s="83"/>
    </row>
    <row r="626" spans="6:19">
      <c r="F626" s="83"/>
      <c r="G626" s="83"/>
      <c r="R626" s="83"/>
      <c r="S626" s="83"/>
    </row>
    <row r="627" spans="6:19">
      <c r="F627" s="83"/>
      <c r="G627" s="83"/>
      <c r="R627" s="83"/>
      <c r="S627" s="83"/>
    </row>
    <row r="628" spans="6:19">
      <c r="F628" s="83"/>
      <c r="G628" s="83"/>
      <c r="R628" s="83"/>
      <c r="S628" s="83"/>
    </row>
    <row r="629" spans="6:19">
      <c r="F629" s="83"/>
      <c r="G629" s="83"/>
      <c r="R629" s="83"/>
      <c r="S629" s="83"/>
    </row>
    <row r="630" spans="6:19">
      <c r="F630" s="83"/>
      <c r="G630" s="83"/>
      <c r="R630" s="83"/>
      <c r="S630" s="83"/>
    </row>
    <row r="631" spans="6:19">
      <c r="F631" s="83"/>
      <c r="G631" s="83"/>
      <c r="R631" s="83"/>
      <c r="S631" s="83"/>
    </row>
    <row r="632" spans="6:19">
      <c r="F632" s="83"/>
      <c r="G632" s="83"/>
      <c r="R632" s="83"/>
      <c r="S632" s="83"/>
    </row>
    <row r="633" spans="6:19">
      <c r="F633" s="83"/>
      <c r="G633" s="83"/>
      <c r="R633" s="83"/>
      <c r="S633" s="83"/>
    </row>
    <row r="634" spans="6:19">
      <c r="F634" s="83"/>
      <c r="G634" s="83"/>
      <c r="R634" s="83"/>
      <c r="S634" s="83"/>
    </row>
    <row r="635" spans="6:19">
      <c r="F635" s="83"/>
      <c r="G635" s="83"/>
      <c r="R635" s="83"/>
      <c r="S635" s="83"/>
    </row>
    <row r="636" spans="6:19">
      <c r="F636" s="83"/>
      <c r="G636" s="83"/>
      <c r="R636" s="83"/>
      <c r="S636" s="83"/>
    </row>
    <row r="637" spans="6:19">
      <c r="F637" s="83"/>
      <c r="G637" s="83"/>
      <c r="R637" s="83"/>
      <c r="S637" s="83"/>
    </row>
    <row r="638" spans="6:19">
      <c r="F638" s="83"/>
      <c r="G638" s="83"/>
      <c r="R638" s="83"/>
      <c r="S638" s="83"/>
    </row>
    <row r="639" spans="6:19">
      <c r="F639" s="83"/>
      <c r="G639" s="83"/>
      <c r="R639" s="83"/>
      <c r="S639" s="83"/>
    </row>
    <row r="640" spans="6:19">
      <c r="F640" s="83"/>
      <c r="G640" s="83"/>
      <c r="R640" s="83"/>
      <c r="S640" s="83"/>
    </row>
    <row r="641" spans="6:19">
      <c r="F641" s="83"/>
      <c r="G641" s="83"/>
      <c r="R641" s="83"/>
      <c r="S641" s="83"/>
    </row>
    <row r="642" spans="6:19">
      <c r="F642" s="83"/>
      <c r="G642" s="83"/>
      <c r="R642" s="83"/>
      <c r="S642" s="83"/>
    </row>
    <row r="643" spans="6:19">
      <c r="F643" s="83"/>
      <c r="G643" s="83"/>
      <c r="R643" s="83"/>
      <c r="S643" s="83"/>
    </row>
    <row r="644" spans="6:19">
      <c r="F644" s="83"/>
      <c r="G644" s="83"/>
      <c r="R644" s="83"/>
      <c r="S644" s="83"/>
    </row>
    <row r="645" spans="6:19">
      <c r="F645" s="83"/>
      <c r="G645" s="83"/>
      <c r="R645" s="83"/>
      <c r="S645" s="83"/>
    </row>
    <row r="646" spans="6:19">
      <c r="F646" s="83"/>
      <c r="G646" s="83"/>
      <c r="R646" s="83"/>
      <c r="S646" s="83"/>
    </row>
    <row r="647" spans="6:19">
      <c r="F647" s="83"/>
      <c r="G647" s="83"/>
      <c r="R647" s="83"/>
      <c r="S647" s="83"/>
    </row>
    <row r="648" spans="6:19">
      <c r="F648" s="83"/>
      <c r="G648" s="83"/>
      <c r="R648" s="83"/>
      <c r="S648" s="83"/>
    </row>
    <row r="649" spans="6:19">
      <c r="F649" s="83"/>
      <c r="G649" s="83"/>
      <c r="R649" s="83"/>
      <c r="S649" s="83"/>
    </row>
    <row r="650" spans="6:19">
      <c r="F650" s="83"/>
      <c r="G650" s="83"/>
      <c r="R650" s="83"/>
      <c r="S650" s="83"/>
    </row>
    <row r="651" spans="6:19">
      <c r="F651" s="83"/>
      <c r="G651" s="83"/>
      <c r="R651" s="83"/>
      <c r="S651" s="83"/>
    </row>
    <row r="652" spans="6:19">
      <c r="F652" s="83"/>
      <c r="G652" s="83"/>
      <c r="R652" s="83"/>
      <c r="S652" s="83"/>
    </row>
    <row r="653" spans="6:19">
      <c r="F653" s="83"/>
      <c r="G653" s="83"/>
      <c r="R653" s="83"/>
      <c r="S653" s="83"/>
    </row>
    <row r="654" spans="6:19">
      <c r="F654" s="83"/>
      <c r="G654" s="83"/>
      <c r="R654" s="83"/>
      <c r="S654" s="83"/>
    </row>
    <row r="655" spans="6:19">
      <c r="F655" s="83"/>
      <c r="G655" s="83"/>
      <c r="R655" s="83"/>
      <c r="S655" s="83"/>
    </row>
    <row r="656" spans="6:19">
      <c r="F656" s="83"/>
      <c r="G656" s="83"/>
      <c r="R656" s="83"/>
      <c r="S656" s="83"/>
    </row>
    <row r="657" spans="6:19">
      <c r="F657" s="83"/>
      <c r="G657" s="83"/>
      <c r="R657" s="83"/>
      <c r="S657" s="83"/>
    </row>
    <row r="658" spans="6:19">
      <c r="F658" s="83"/>
      <c r="G658" s="83"/>
      <c r="R658" s="83"/>
      <c r="S658" s="83"/>
    </row>
    <row r="659" spans="6:19">
      <c r="F659" s="83"/>
      <c r="G659" s="83"/>
      <c r="R659" s="83"/>
      <c r="S659" s="83"/>
    </row>
    <row r="660" spans="6:19">
      <c r="F660" s="83"/>
      <c r="G660" s="83"/>
      <c r="R660" s="83"/>
      <c r="S660" s="83"/>
    </row>
    <row r="661" spans="6:19">
      <c r="F661" s="83"/>
      <c r="G661" s="83"/>
      <c r="R661" s="83"/>
      <c r="S661" s="83"/>
    </row>
    <row r="662" spans="6:19">
      <c r="F662" s="83"/>
      <c r="G662" s="83"/>
      <c r="R662" s="83"/>
      <c r="S662" s="83"/>
    </row>
    <row r="663" spans="6:19">
      <c r="F663" s="83"/>
      <c r="G663" s="83"/>
      <c r="R663" s="83"/>
      <c r="S663" s="83"/>
    </row>
    <row r="664" spans="6:19">
      <c r="F664" s="83"/>
      <c r="G664" s="83"/>
      <c r="R664" s="83"/>
      <c r="S664" s="83"/>
    </row>
    <row r="665" spans="6:19">
      <c r="F665" s="83"/>
      <c r="G665" s="83"/>
      <c r="R665" s="83"/>
      <c r="S665" s="83"/>
    </row>
    <row r="666" spans="6:19">
      <c r="F666" s="83"/>
      <c r="G666" s="83"/>
      <c r="R666" s="83"/>
      <c r="S666" s="83"/>
    </row>
    <row r="667" spans="6:19">
      <c r="F667" s="83"/>
      <c r="G667" s="83"/>
      <c r="R667" s="83"/>
      <c r="S667" s="83"/>
    </row>
    <row r="668" spans="6:19">
      <c r="F668" s="83"/>
      <c r="G668" s="83"/>
      <c r="R668" s="83"/>
      <c r="S668" s="83"/>
    </row>
    <row r="669" spans="6:19">
      <c r="F669" s="83"/>
      <c r="G669" s="83"/>
      <c r="R669" s="83"/>
      <c r="S669" s="83"/>
    </row>
    <row r="670" spans="6:19">
      <c r="F670" s="83"/>
      <c r="G670" s="83"/>
      <c r="R670" s="83"/>
      <c r="S670" s="83"/>
    </row>
    <row r="671" spans="6:19">
      <c r="F671" s="83"/>
      <c r="G671" s="83"/>
      <c r="R671" s="83"/>
      <c r="S671" s="83"/>
    </row>
    <row r="672" spans="6:19">
      <c r="F672" s="83"/>
      <c r="G672" s="83"/>
      <c r="R672" s="83"/>
      <c r="S672" s="83"/>
    </row>
    <row r="673" spans="6:19">
      <c r="F673" s="83"/>
      <c r="G673" s="83"/>
      <c r="R673" s="83"/>
      <c r="S673" s="83"/>
    </row>
    <row r="674" spans="6:19">
      <c r="F674" s="83"/>
      <c r="G674" s="83"/>
      <c r="R674" s="83"/>
      <c r="S674" s="83"/>
    </row>
    <row r="675" spans="6:19">
      <c r="F675" s="83"/>
      <c r="G675" s="83"/>
      <c r="R675" s="83"/>
      <c r="S675" s="83"/>
    </row>
    <row r="676" spans="6:19">
      <c r="F676" s="83"/>
      <c r="G676" s="83"/>
      <c r="R676" s="83"/>
      <c r="S676" s="83"/>
    </row>
    <row r="677" spans="6:19">
      <c r="F677" s="83"/>
      <c r="G677" s="83"/>
      <c r="R677" s="83"/>
      <c r="S677" s="83"/>
    </row>
    <row r="678" spans="6:19">
      <c r="F678" s="83"/>
      <c r="G678" s="83"/>
      <c r="R678" s="83"/>
      <c r="S678" s="83"/>
    </row>
    <row r="679" spans="6:19">
      <c r="F679" s="83"/>
      <c r="G679" s="83"/>
      <c r="R679" s="83"/>
      <c r="S679" s="83"/>
    </row>
    <row r="680" spans="6:19">
      <c r="F680" s="83"/>
      <c r="G680" s="83"/>
      <c r="R680" s="83"/>
      <c r="S680" s="83"/>
    </row>
    <row r="681" spans="6:19">
      <c r="F681" s="83"/>
      <c r="G681" s="83"/>
      <c r="R681" s="83"/>
      <c r="S681" s="83"/>
    </row>
    <row r="682" spans="6:19">
      <c r="F682" s="83"/>
      <c r="G682" s="83"/>
      <c r="R682" s="83"/>
      <c r="S682" s="83"/>
    </row>
    <row r="683" spans="6:19">
      <c r="F683" s="83"/>
      <c r="G683" s="83"/>
      <c r="R683" s="83"/>
      <c r="S683" s="83"/>
    </row>
    <row r="684" spans="6:19">
      <c r="F684" s="83"/>
      <c r="G684" s="83"/>
      <c r="R684" s="83"/>
      <c r="S684" s="83"/>
    </row>
    <row r="685" spans="6:19">
      <c r="F685" s="83"/>
      <c r="G685" s="83"/>
      <c r="R685" s="83"/>
      <c r="S685" s="83"/>
    </row>
    <row r="686" spans="6:19">
      <c r="F686" s="83"/>
      <c r="G686" s="83"/>
      <c r="R686" s="83"/>
      <c r="S686" s="83"/>
    </row>
    <row r="687" spans="6:19">
      <c r="F687" s="83"/>
      <c r="G687" s="83"/>
      <c r="R687" s="83"/>
      <c r="S687" s="83"/>
    </row>
    <row r="688" spans="6:19">
      <c r="F688" s="83"/>
      <c r="G688" s="83"/>
      <c r="R688" s="83"/>
      <c r="S688" s="83"/>
    </row>
    <row r="689" spans="6:19">
      <c r="F689" s="83"/>
      <c r="G689" s="83"/>
      <c r="R689" s="83"/>
      <c r="S689" s="83"/>
    </row>
    <row r="690" spans="6:19">
      <c r="F690" s="83"/>
      <c r="G690" s="83"/>
      <c r="R690" s="83"/>
      <c r="S690" s="83"/>
    </row>
    <row r="691" spans="6:19">
      <c r="F691" s="83"/>
      <c r="G691" s="83"/>
      <c r="R691" s="83"/>
      <c r="S691" s="83"/>
    </row>
    <row r="692" spans="6:19">
      <c r="F692" s="83"/>
      <c r="G692" s="83"/>
      <c r="R692" s="83"/>
      <c r="S692" s="83"/>
    </row>
    <row r="693" spans="6:19">
      <c r="F693" s="83"/>
      <c r="G693" s="83"/>
      <c r="R693" s="83"/>
      <c r="S693" s="83"/>
    </row>
    <row r="694" spans="6:19">
      <c r="F694" s="83"/>
      <c r="G694" s="83"/>
      <c r="R694" s="83"/>
      <c r="S694" s="83"/>
    </row>
    <row r="695" spans="6:19">
      <c r="F695" s="83"/>
      <c r="G695" s="83"/>
      <c r="R695" s="83"/>
      <c r="S695" s="83"/>
    </row>
    <row r="696" spans="6:19">
      <c r="F696" s="83"/>
      <c r="G696" s="83"/>
      <c r="R696" s="83"/>
      <c r="S696" s="83"/>
    </row>
    <row r="697" spans="6:19">
      <c r="F697" s="83"/>
      <c r="G697" s="83"/>
      <c r="R697" s="83"/>
      <c r="S697" s="83"/>
    </row>
    <row r="698" spans="6:19">
      <c r="F698" s="83"/>
      <c r="G698" s="83"/>
      <c r="R698" s="83"/>
      <c r="S698" s="83"/>
    </row>
    <row r="699" spans="6:19">
      <c r="F699" s="83"/>
      <c r="G699" s="83"/>
      <c r="R699" s="83"/>
      <c r="S699" s="83"/>
    </row>
    <row r="700" spans="6:19">
      <c r="F700" s="83"/>
      <c r="G700" s="83"/>
      <c r="R700" s="83"/>
      <c r="S700" s="83"/>
    </row>
    <row r="701" spans="6:19">
      <c r="F701" s="83"/>
      <c r="G701" s="83"/>
      <c r="R701" s="83"/>
      <c r="S701" s="83"/>
    </row>
    <row r="702" spans="6:19">
      <c r="F702" s="83"/>
      <c r="G702" s="83"/>
      <c r="R702" s="83"/>
      <c r="S702" s="83"/>
    </row>
    <row r="703" spans="6:19">
      <c r="F703" s="83"/>
      <c r="G703" s="83"/>
      <c r="R703" s="83"/>
      <c r="S703" s="83"/>
    </row>
    <row r="704" spans="6:19">
      <c r="F704" s="83"/>
      <c r="G704" s="83"/>
      <c r="R704" s="83"/>
      <c r="S704" s="83"/>
    </row>
    <row r="705" spans="6:19">
      <c r="F705" s="83"/>
      <c r="G705" s="83"/>
      <c r="R705" s="83"/>
      <c r="S705" s="83"/>
    </row>
    <row r="706" spans="6:19">
      <c r="F706" s="83"/>
      <c r="G706" s="83"/>
      <c r="R706" s="83"/>
      <c r="S706" s="83"/>
    </row>
    <row r="707" spans="6:19">
      <c r="F707" s="83"/>
      <c r="G707" s="83"/>
      <c r="R707" s="83"/>
      <c r="S707" s="83"/>
    </row>
    <row r="708" spans="6:19">
      <c r="F708" s="83"/>
      <c r="G708" s="83"/>
      <c r="R708" s="83"/>
      <c r="S708" s="83"/>
    </row>
    <row r="709" spans="6:19">
      <c r="F709" s="83"/>
      <c r="G709" s="83"/>
      <c r="R709" s="83"/>
      <c r="S709" s="83"/>
    </row>
    <row r="710" spans="6:19">
      <c r="F710" s="83"/>
      <c r="G710" s="83"/>
      <c r="R710" s="83"/>
      <c r="S710" s="83"/>
    </row>
    <row r="711" spans="6:19">
      <c r="F711" s="83"/>
      <c r="G711" s="83"/>
      <c r="R711" s="83"/>
      <c r="S711" s="83"/>
    </row>
    <row r="712" spans="6:19">
      <c r="F712" s="83"/>
      <c r="G712" s="83"/>
      <c r="R712" s="83"/>
      <c r="S712" s="83"/>
    </row>
    <row r="713" spans="6:19">
      <c r="F713" s="83"/>
      <c r="G713" s="83"/>
      <c r="R713" s="83"/>
      <c r="S713" s="83"/>
    </row>
    <row r="714" spans="6:19">
      <c r="F714" s="83"/>
      <c r="G714" s="83"/>
      <c r="R714" s="83"/>
      <c r="S714" s="83"/>
    </row>
    <row r="715" spans="6:19">
      <c r="F715" s="83"/>
      <c r="G715" s="83"/>
      <c r="R715" s="83"/>
      <c r="S715" s="83"/>
    </row>
    <row r="716" spans="6:19">
      <c r="F716" s="83"/>
      <c r="G716" s="83"/>
      <c r="R716" s="83"/>
      <c r="S716" s="83"/>
    </row>
    <row r="717" spans="6:19">
      <c r="F717" s="83"/>
      <c r="G717" s="83"/>
      <c r="R717" s="83"/>
      <c r="S717" s="83"/>
    </row>
    <row r="718" spans="6:19">
      <c r="F718" s="83"/>
      <c r="G718" s="83"/>
      <c r="R718" s="83"/>
      <c r="S718" s="83"/>
    </row>
    <row r="719" spans="6:19">
      <c r="F719" s="83"/>
      <c r="G719" s="83"/>
      <c r="R719" s="83"/>
      <c r="S719" s="83"/>
    </row>
    <row r="720" spans="6:19">
      <c r="F720" s="83"/>
      <c r="G720" s="83"/>
      <c r="R720" s="83"/>
      <c r="S720" s="83"/>
    </row>
    <row r="721" spans="6:19">
      <c r="F721" s="83"/>
      <c r="G721" s="83"/>
      <c r="R721" s="83"/>
      <c r="S721" s="83"/>
    </row>
    <row r="722" spans="6:19">
      <c r="F722" s="83"/>
      <c r="G722" s="83"/>
      <c r="R722" s="83"/>
      <c r="S722" s="83"/>
    </row>
    <row r="723" spans="6:19">
      <c r="F723" s="83"/>
      <c r="G723" s="83"/>
      <c r="R723" s="83"/>
      <c r="S723" s="83"/>
    </row>
    <row r="724" spans="6:19">
      <c r="F724" s="83"/>
      <c r="G724" s="83"/>
      <c r="R724" s="83"/>
      <c r="S724" s="83"/>
    </row>
    <row r="725" spans="6:19">
      <c r="F725" s="83"/>
      <c r="G725" s="83"/>
      <c r="R725" s="83"/>
      <c r="S725" s="83"/>
    </row>
    <row r="726" spans="6:19">
      <c r="F726" s="83"/>
      <c r="G726" s="83"/>
      <c r="R726" s="83"/>
      <c r="S726" s="83"/>
    </row>
    <row r="727" spans="6:19">
      <c r="F727" s="83"/>
      <c r="G727" s="83"/>
      <c r="R727" s="83"/>
      <c r="S727" s="83"/>
    </row>
    <row r="728" spans="6:19">
      <c r="F728" s="83"/>
      <c r="G728" s="83"/>
      <c r="R728" s="83"/>
      <c r="S728" s="83"/>
    </row>
    <row r="729" spans="6:19">
      <c r="F729" s="83"/>
      <c r="G729" s="83"/>
      <c r="R729" s="83"/>
      <c r="S729" s="83"/>
    </row>
    <row r="730" spans="6:19">
      <c r="F730" s="83"/>
      <c r="G730" s="83"/>
      <c r="R730" s="83"/>
      <c r="S730" s="83"/>
    </row>
    <row r="731" spans="6:19">
      <c r="F731" s="83"/>
      <c r="G731" s="83"/>
      <c r="R731" s="83"/>
      <c r="S731" s="83"/>
    </row>
    <row r="732" spans="6:19">
      <c r="F732" s="83"/>
      <c r="G732" s="83"/>
      <c r="R732" s="83"/>
      <c r="S732" s="83"/>
    </row>
    <row r="733" spans="6:19">
      <c r="F733" s="83"/>
      <c r="G733" s="83"/>
      <c r="R733" s="83"/>
      <c r="S733" s="83"/>
    </row>
    <row r="734" spans="6:19">
      <c r="F734" s="83"/>
      <c r="G734" s="83"/>
      <c r="R734" s="83"/>
      <c r="S734" s="83"/>
    </row>
    <row r="735" spans="6:19">
      <c r="F735" s="83"/>
      <c r="G735" s="83"/>
      <c r="R735" s="83"/>
      <c r="S735" s="83"/>
    </row>
    <row r="736" spans="6:19">
      <c r="F736" s="83"/>
      <c r="G736" s="83"/>
      <c r="R736" s="83"/>
      <c r="S736" s="83"/>
    </row>
    <row r="737" spans="6:19">
      <c r="F737" s="83"/>
      <c r="G737" s="83"/>
      <c r="R737" s="83"/>
      <c r="S737" s="83"/>
    </row>
    <row r="738" spans="6:19">
      <c r="F738" s="83"/>
      <c r="G738" s="83"/>
      <c r="R738" s="83"/>
      <c r="S738" s="83"/>
    </row>
    <row r="739" spans="6:19">
      <c r="F739" s="83"/>
      <c r="G739" s="83"/>
      <c r="R739" s="83"/>
      <c r="S739" s="83"/>
    </row>
    <row r="740" spans="6:19">
      <c r="F740" s="83"/>
      <c r="G740" s="83"/>
      <c r="R740" s="83"/>
      <c r="S740" s="83"/>
    </row>
    <row r="741" spans="6:19">
      <c r="F741" s="83"/>
      <c r="G741" s="83"/>
      <c r="R741" s="83"/>
      <c r="S741" s="83"/>
    </row>
    <row r="742" spans="6:19">
      <c r="F742" s="83"/>
      <c r="G742" s="83"/>
      <c r="R742" s="83"/>
      <c r="S742" s="83"/>
    </row>
    <row r="743" spans="6:19">
      <c r="F743" s="83"/>
      <c r="G743" s="83"/>
      <c r="R743" s="83"/>
      <c r="S743" s="83"/>
    </row>
    <row r="744" spans="6:19">
      <c r="F744" s="83"/>
      <c r="G744" s="83"/>
      <c r="R744" s="83"/>
      <c r="S744" s="83"/>
    </row>
    <row r="745" spans="6:19">
      <c r="F745" s="83"/>
      <c r="G745" s="83"/>
      <c r="R745" s="83"/>
      <c r="S745" s="83"/>
    </row>
    <row r="746" spans="6:19">
      <c r="F746" s="83"/>
      <c r="G746" s="83"/>
      <c r="R746" s="83"/>
      <c r="S746" s="83"/>
    </row>
    <row r="747" spans="6:19">
      <c r="F747" s="83"/>
      <c r="G747" s="83"/>
      <c r="R747" s="83"/>
      <c r="S747" s="83"/>
    </row>
    <row r="748" spans="6:19">
      <c r="F748" s="83"/>
      <c r="G748" s="83"/>
      <c r="R748" s="83"/>
      <c r="S748" s="83"/>
    </row>
    <row r="749" spans="6:19">
      <c r="F749" s="83"/>
      <c r="G749" s="83"/>
      <c r="R749" s="83"/>
      <c r="S749" s="83"/>
    </row>
    <row r="750" spans="6:19">
      <c r="F750" s="83"/>
      <c r="G750" s="83"/>
      <c r="R750" s="83"/>
      <c r="S750" s="83"/>
    </row>
    <row r="751" spans="6:19">
      <c r="F751" s="83"/>
      <c r="G751" s="83"/>
      <c r="R751" s="83"/>
      <c r="S751" s="83"/>
    </row>
    <row r="752" spans="6:19">
      <c r="F752" s="83"/>
      <c r="G752" s="83"/>
      <c r="R752" s="83"/>
      <c r="S752" s="83"/>
    </row>
    <row r="753" spans="6:19">
      <c r="F753" s="83"/>
      <c r="G753" s="83"/>
      <c r="R753" s="83"/>
      <c r="S753" s="83"/>
    </row>
    <row r="754" spans="6:19">
      <c r="F754" s="83"/>
      <c r="G754" s="83"/>
      <c r="R754" s="83"/>
      <c r="S754" s="83"/>
    </row>
    <row r="755" spans="6:19">
      <c r="F755" s="83"/>
      <c r="G755" s="83"/>
      <c r="R755" s="83"/>
      <c r="S755" s="83"/>
    </row>
    <row r="756" spans="6:19">
      <c r="F756" s="83"/>
      <c r="G756" s="83"/>
      <c r="R756" s="83"/>
      <c r="S756" s="83"/>
    </row>
    <row r="757" spans="6:19">
      <c r="F757" s="83"/>
      <c r="G757" s="83"/>
      <c r="R757" s="83"/>
      <c r="S757" s="83"/>
    </row>
    <row r="758" spans="6:19">
      <c r="F758" s="83"/>
      <c r="G758" s="83"/>
      <c r="R758" s="83"/>
      <c r="S758" s="83"/>
    </row>
    <row r="759" spans="6:19">
      <c r="F759" s="83"/>
      <c r="G759" s="83"/>
      <c r="R759" s="83"/>
      <c r="S759" s="83"/>
    </row>
    <row r="760" spans="6:19">
      <c r="F760" s="83"/>
      <c r="G760" s="83"/>
      <c r="R760" s="83"/>
      <c r="S760" s="83"/>
    </row>
    <row r="761" spans="6:19">
      <c r="F761" s="83"/>
      <c r="G761" s="83"/>
      <c r="R761" s="83"/>
      <c r="S761" s="83"/>
    </row>
    <row r="762" spans="6:19">
      <c r="F762" s="83"/>
      <c r="G762" s="83"/>
      <c r="R762" s="83"/>
      <c r="S762" s="83"/>
    </row>
    <row r="763" spans="6:19">
      <c r="F763" s="83"/>
      <c r="G763" s="83"/>
      <c r="R763" s="83"/>
      <c r="S763" s="83"/>
    </row>
    <row r="764" spans="6:19">
      <c r="F764" s="83"/>
      <c r="G764" s="83"/>
      <c r="R764" s="83"/>
      <c r="S764" s="83"/>
    </row>
    <row r="765" spans="6:19">
      <c r="F765" s="83"/>
      <c r="G765" s="83"/>
      <c r="R765" s="83"/>
      <c r="S765" s="83"/>
    </row>
    <row r="766" spans="6:19">
      <c r="F766" s="83"/>
      <c r="G766" s="83"/>
      <c r="R766" s="83"/>
      <c r="S766" s="83"/>
    </row>
    <row r="767" spans="6:19">
      <c r="F767" s="83"/>
      <c r="G767" s="83"/>
      <c r="R767" s="83"/>
      <c r="S767" s="83"/>
    </row>
    <row r="768" spans="6:19">
      <c r="F768" s="83"/>
      <c r="G768" s="83"/>
      <c r="R768" s="83"/>
      <c r="S768" s="83"/>
    </row>
    <row r="769" spans="6:19">
      <c r="F769" s="83"/>
      <c r="G769" s="83"/>
      <c r="R769" s="83"/>
      <c r="S769" s="83"/>
    </row>
    <row r="770" spans="6:19">
      <c r="F770" s="83"/>
      <c r="G770" s="83"/>
      <c r="R770" s="83"/>
      <c r="S770" s="83"/>
    </row>
    <row r="771" spans="6:19">
      <c r="F771" s="83"/>
      <c r="G771" s="83"/>
      <c r="R771" s="83"/>
      <c r="S771" s="83"/>
    </row>
    <row r="772" spans="6:19">
      <c r="F772" s="83"/>
      <c r="G772" s="83"/>
      <c r="R772" s="83"/>
      <c r="S772" s="83"/>
    </row>
    <row r="773" spans="6:19">
      <c r="F773" s="83"/>
      <c r="G773" s="83"/>
      <c r="R773" s="83"/>
      <c r="S773" s="83"/>
    </row>
    <row r="774" spans="6:19">
      <c r="F774" s="83"/>
      <c r="G774" s="83"/>
      <c r="R774" s="83"/>
      <c r="S774" s="83"/>
    </row>
    <row r="775" spans="6:19">
      <c r="F775" s="83"/>
      <c r="G775" s="83"/>
      <c r="R775" s="83"/>
      <c r="S775" s="83"/>
    </row>
    <row r="776" spans="6:19">
      <c r="F776" s="83"/>
      <c r="G776" s="83"/>
      <c r="R776" s="83"/>
      <c r="S776" s="83"/>
    </row>
    <row r="777" spans="6:19">
      <c r="F777" s="83"/>
      <c r="G777" s="83"/>
      <c r="R777" s="83"/>
      <c r="S777" s="83"/>
    </row>
    <row r="778" spans="6:19">
      <c r="F778" s="83"/>
      <c r="G778" s="83"/>
      <c r="R778" s="83"/>
      <c r="S778" s="83"/>
    </row>
    <row r="779" spans="6:19">
      <c r="F779" s="83"/>
      <c r="G779" s="83"/>
      <c r="R779" s="83"/>
      <c r="S779" s="83"/>
    </row>
    <row r="780" spans="6:19">
      <c r="F780" s="83"/>
      <c r="G780" s="83"/>
      <c r="R780" s="83"/>
      <c r="S780" s="83"/>
    </row>
    <row r="781" spans="6:19">
      <c r="F781" s="83"/>
      <c r="G781" s="83"/>
      <c r="R781" s="83"/>
      <c r="S781" s="83"/>
    </row>
    <row r="782" spans="6:19">
      <c r="F782" s="83"/>
      <c r="G782" s="83"/>
      <c r="R782" s="83"/>
      <c r="S782" s="83"/>
    </row>
    <row r="783" spans="6:19">
      <c r="F783" s="83"/>
      <c r="G783" s="83"/>
      <c r="R783" s="83"/>
      <c r="S783" s="83"/>
    </row>
    <row r="784" spans="6:19">
      <c r="F784" s="83"/>
      <c r="G784" s="83"/>
      <c r="R784" s="83"/>
      <c r="S784" s="83"/>
    </row>
    <row r="785" spans="6:19">
      <c r="F785" s="83"/>
      <c r="G785" s="83"/>
      <c r="R785" s="83"/>
      <c r="S785" s="83"/>
    </row>
    <row r="786" spans="6:19">
      <c r="F786" s="83"/>
      <c r="G786" s="83"/>
      <c r="R786" s="83"/>
      <c r="S786" s="83"/>
    </row>
    <row r="787" spans="6:19">
      <c r="F787" s="83"/>
      <c r="G787" s="83"/>
      <c r="R787" s="83"/>
      <c r="S787" s="83"/>
    </row>
    <row r="788" spans="6:19">
      <c r="F788" s="83"/>
      <c r="G788" s="83"/>
      <c r="R788" s="83"/>
      <c r="S788" s="83"/>
    </row>
    <row r="789" spans="6:19">
      <c r="F789" s="83"/>
      <c r="G789" s="83"/>
      <c r="R789" s="83"/>
      <c r="S789" s="83"/>
    </row>
    <row r="790" spans="6:19">
      <c r="F790" s="83"/>
      <c r="G790" s="83"/>
      <c r="R790" s="83"/>
      <c r="S790" s="83"/>
    </row>
    <row r="791" spans="6:19">
      <c r="F791" s="83"/>
      <c r="G791" s="83"/>
      <c r="R791" s="83"/>
      <c r="S791" s="83"/>
    </row>
    <row r="792" spans="6:19">
      <c r="F792" s="83"/>
      <c r="G792" s="83"/>
      <c r="R792" s="83"/>
      <c r="S792" s="83"/>
    </row>
    <row r="793" spans="6:19">
      <c r="F793" s="83"/>
      <c r="G793" s="83"/>
      <c r="R793" s="83"/>
      <c r="S793" s="83"/>
    </row>
    <row r="794" spans="6:19">
      <c r="F794" s="83"/>
      <c r="G794" s="83"/>
      <c r="R794" s="83"/>
      <c r="S794" s="83"/>
    </row>
    <row r="795" spans="6:19">
      <c r="F795" s="83"/>
      <c r="G795" s="83"/>
      <c r="R795" s="83"/>
      <c r="S795" s="83"/>
    </row>
    <row r="796" spans="6:19">
      <c r="F796" s="83"/>
      <c r="G796" s="83"/>
      <c r="R796" s="83"/>
      <c r="S796" s="83"/>
    </row>
    <row r="797" spans="6:19">
      <c r="F797" s="83"/>
      <c r="G797" s="83"/>
      <c r="R797" s="83"/>
      <c r="S797" s="83"/>
    </row>
    <row r="798" spans="6:19">
      <c r="F798" s="83"/>
      <c r="G798" s="83"/>
      <c r="R798" s="83"/>
      <c r="S798" s="83"/>
    </row>
    <row r="799" spans="6:19">
      <c r="F799" s="83"/>
      <c r="G799" s="83"/>
      <c r="R799" s="83"/>
      <c r="S799" s="83"/>
    </row>
    <row r="800" spans="6:19">
      <c r="F800" s="83"/>
      <c r="G800" s="83"/>
      <c r="R800" s="83"/>
      <c r="S800" s="83"/>
    </row>
    <row r="801" spans="6:19">
      <c r="F801" s="83"/>
      <c r="G801" s="83"/>
      <c r="R801" s="83"/>
      <c r="S801" s="83"/>
    </row>
    <row r="802" spans="6:19">
      <c r="F802" s="83"/>
      <c r="G802" s="83"/>
      <c r="R802" s="83"/>
      <c r="S802" s="83"/>
    </row>
    <row r="803" spans="6:19">
      <c r="F803" s="83"/>
      <c r="G803" s="83"/>
      <c r="R803" s="83"/>
      <c r="S803" s="83"/>
    </row>
    <row r="804" spans="6:19">
      <c r="F804" s="83"/>
      <c r="G804" s="83"/>
      <c r="R804" s="83"/>
      <c r="S804" s="83"/>
    </row>
    <row r="805" spans="6:19">
      <c r="F805" s="83"/>
      <c r="G805" s="83"/>
      <c r="R805" s="83"/>
      <c r="S805" s="83"/>
    </row>
    <row r="806" spans="6:19">
      <c r="F806" s="83"/>
      <c r="G806" s="83"/>
      <c r="R806" s="83"/>
      <c r="S806" s="83"/>
    </row>
    <row r="807" spans="6:19">
      <c r="F807" s="83"/>
      <c r="G807" s="83"/>
      <c r="R807" s="83"/>
      <c r="S807" s="83"/>
    </row>
    <row r="808" spans="6:19">
      <c r="F808" s="83"/>
      <c r="G808" s="83"/>
      <c r="R808" s="83"/>
      <c r="S808" s="83"/>
    </row>
    <row r="809" spans="6:19">
      <c r="F809" s="83"/>
      <c r="G809" s="83"/>
      <c r="R809" s="83"/>
      <c r="S809" s="83"/>
    </row>
    <row r="810" spans="6:19">
      <c r="F810" s="83"/>
      <c r="G810" s="83"/>
      <c r="R810" s="83"/>
      <c r="S810" s="83"/>
    </row>
    <row r="811" spans="6:19">
      <c r="F811" s="83"/>
      <c r="G811" s="83"/>
      <c r="R811" s="83"/>
      <c r="S811" s="83"/>
    </row>
    <row r="812" spans="6:19">
      <c r="F812" s="83"/>
      <c r="G812" s="83"/>
      <c r="R812" s="83"/>
      <c r="S812" s="83"/>
    </row>
    <row r="813" spans="6:19">
      <c r="F813" s="83"/>
      <c r="G813" s="83"/>
      <c r="R813" s="83"/>
      <c r="S813" s="83"/>
    </row>
    <row r="814" spans="6:19">
      <c r="F814" s="83"/>
      <c r="G814" s="83"/>
      <c r="R814" s="83"/>
      <c r="S814" s="83"/>
    </row>
    <row r="815" spans="6:19">
      <c r="F815" s="83"/>
      <c r="G815" s="83"/>
      <c r="R815" s="83"/>
      <c r="S815" s="83"/>
    </row>
    <row r="816" spans="6:19">
      <c r="F816" s="83"/>
      <c r="G816" s="83"/>
      <c r="R816" s="83"/>
      <c r="S816" s="83"/>
    </row>
    <row r="817" spans="6:19">
      <c r="F817" s="83"/>
      <c r="G817" s="83"/>
      <c r="R817" s="83"/>
      <c r="S817" s="83"/>
    </row>
    <row r="818" spans="6:19">
      <c r="F818" s="83"/>
      <c r="G818" s="83"/>
      <c r="R818" s="83"/>
      <c r="S818" s="83"/>
    </row>
    <row r="819" spans="6:19">
      <c r="F819" s="83"/>
      <c r="G819" s="83"/>
      <c r="R819" s="83"/>
      <c r="S819" s="83"/>
    </row>
    <row r="820" spans="6:19">
      <c r="F820" s="83"/>
      <c r="G820" s="83"/>
      <c r="R820" s="83"/>
      <c r="S820" s="83"/>
    </row>
    <row r="821" spans="6:19">
      <c r="F821" s="83"/>
      <c r="G821" s="83"/>
      <c r="R821" s="83"/>
      <c r="S821" s="83"/>
    </row>
    <row r="822" spans="6:19">
      <c r="F822" s="83"/>
      <c r="G822" s="83"/>
      <c r="R822" s="83"/>
      <c r="S822" s="83"/>
    </row>
    <row r="823" spans="6:19">
      <c r="F823" s="83"/>
      <c r="G823" s="83"/>
      <c r="R823" s="83"/>
      <c r="S823" s="83"/>
    </row>
    <row r="824" spans="6:19">
      <c r="F824" s="83"/>
      <c r="G824" s="83"/>
      <c r="R824" s="83"/>
      <c r="S824" s="83"/>
    </row>
    <row r="825" spans="6:19">
      <c r="F825" s="83"/>
      <c r="G825" s="83"/>
      <c r="R825" s="83"/>
      <c r="S825" s="83"/>
    </row>
    <row r="826" spans="6:19">
      <c r="F826" s="83"/>
      <c r="G826" s="83"/>
      <c r="R826" s="83"/>
      <c r="S826" s="83"/>
    </row>
    <row r="827" spans="6:19">
      <c r="F827" s="83"/>
      <c r="G827" s="83"/>
      <c r="R827" s="83"/>
      <c r="S827" s="83"/>
    </row>
    <row r="828" spans="6:19">
      <c r="F828" s="83"/>
      <c r="G828" s="83"/>
      <c r="R828" s="83"/>
      <c r="S828" s="83"/>
    </row>
    <row r="829" spans="6:19">
      <c r="F829" s="83"/>
      <c r="G829" s="83"/>
      <c r="R829" s="83"/>
      <c r="S829" s="83"/>
    </row>
    <row r="830" spans="6:19">
      <c r="F830" s="83"/>
      <c r="G830" s="83"/>
      <c r="R830" s="83"/>
      <c r="S830" s="83"/>
    </row>
    <row r="831" spans="6:19">
      <c r="F831" s="83"/>
      <c r="G831" s="83"/>
      <c r="R831" s="83"/>
      <c r="S831" s="83"/>
    </row>
    <row r="832" spans="6:19">
      <c r="F832" s="83"/>
      <c r="G832" s="83"/>
      <c r="R832" s="83"/>
      <c r="S832" s="83"/>
    </row>
    <row r="833" spans="6:19">
      <c r="F833" s="83"/>
      <c r="G833" s="83"/>
      <c r="R833" s="83"/>
      <c r="S833" s="83"/>
    </row>
    <row r="834" spans="6:19">
      <c r="F834" s="83"/>
      <c r="G834" s="83"/>
      <c r="R834" s="83"/>
      <c r="S834" s="83"/>
    </row>
    <row r="835" spans="6:19">
      <c r="F835" s="83"/>
      <c r="G835" s="83"/>
      <c r="R835" s="83"/>
      <c r="S835" s="83"/>
    </row>
    <row r="836" spans="6:19">
      <c r="F836" s="83"/>
      <c r="G836" s="83"/>
      <c r="R836" s="83"/>
      <c r="S836" s="83"/>
    </row>
    <row r="837" spans="6:19">
      <c r="F837" s="83"/>
      <c r="G837" s="83"/>
      <c r="R837" s="83"/>
      <c r="S837" s="83"/>
    </row>
    <row r="838" spans="6:19">
      <c r="F838" s="83"/>
      <c r="G838" s="83"/>
      <c r="R838" s="83"/>
      <c r="S838" s="83"/>
    </row>
    <row r="839" spans="6:19">
      <c r="F839" s="83"/>
      <c r="G839" s="83"/>
      <c r="R839" s="83"/>
      <c r="S839" s="83"/>
    </row>
    <row r="840" spans="6:19">
      <c r="F840" s="83"/>
      <c r="G840" s="83"/>
      <c r="R840" s="83"/>
      <c r="S840" s="83"/>
    </row>
    <row r="841" spans="6:19">
      <c r="F841" s="83"/>
      <c r="G841" s="83"/>
      <c r="R841" s="83"/>
      <c r="S841" s="83"/>
    </row>
    <row r="842" spans="6:19">
      <c r="F842" s="83"/>
      <c r="G842" s="83"/>
      <c r="R842" s="83"/>
      <c r="S842" s="83"/>
    </row>
    <row r="843" spans="6:19">
      <c r="F843" s="83"/>
      <c r="G843" s="83"/>
      <c r="R843" s="83"/>
      <c r="S843" s="83"/>
    </row>
    <row r="844" spans="6:19">
      <c r="F844" s="83"/>
      <c r="G844" s="83"/>
      <c r="R844" s="83"/>
      <c r="S844" s="83"/>
    </row>
    <row r="845" spans="6:19">
      <c r="F845" s="83"/>
      <c r="G845" s="83"/>
      <c r="R845" s="83"/>
      <c r="S845" s="83"/>
    </row>
    <row r="846" spans="6:19">
      <c r="F846" s="83"/>
      <c r="G846" s="83"/>
      <c r="R846" s="83"/>
      <c r="S846" s="83"/>
    </row>
    <row r="847" spans="6:19">
      <c r="F847" s="83"/>
      <c r="G847" s="83"/>
      <c r="R847" s="83"/>
      <c r="S847" s="83"/>
    </row>
    <row r="848" spans="6:19">
      <c r="F848" s="83"/>
      <c r="G848" s="83"/>
      <c r="R848" s="83"/>
      <c r="S848" s="83"/>
    </row>
    <row r="849" spans="6:19">
      <c r="F849" s="83"/>
      <c r="G849" s="83"/>
      <c r="R849" s="83"/>
      <c r="S849" s="83"/>
    </row>
    <row r="850" spans="6:19">
      <c r="F850" s="83"/>
      <c r="G850" s="83"/>
      <c r="R850" s="83"/>
      <c r="S850" s="83"/>
    </row>
    <row r="851" spans="6:19">
      <c r="F851" s="83"/>
      <c r="G851" s="83"/>
      <c r="R851" s="83"/>
      <c r="S851" s="83"/>
    </row>
    <row r="852" spans="6:19">
      <c r="F852" s="83"/>
      <c r="G852" s="83"/>
      <c r="R852" s="83"/>
      <c r="S852" s="83"/>
    </row>
    <row r="853" spans="6:19">
      <c r="F853" s="83"/>
      <c r="G853" s="83"/>
      <c r="R853" s="83"/>
      <c r="S853" s="83"/>
    </row>
    <row r="854" spans="6:19">
      <c r="F854" s="83"/>
      <c r="G854" s="83"/>
      <c r="R854" s="83"/>
      <c r="S854" s="83"/>
    </row>
    <row r="855" spans="6:19">
      <c r="F855" s="83"/>
      <c r="G855" s="83"/>
      <c r="R855" s="83"/>
      <c r="S855" s="83"/>
    </row>
    <row r="856" spans="6:19">
      <c r="F856" s="83"/>
      <c r="G856" s="83"/>
      <c r="R856" s="83"/>
      <c r="S856" s="83"/>
    </row>
    <row r="857" spans="6:19">
      <c r="F857" s="83"/>
      <c r="G857" s="83"/>
      <c r="R857" s="83"/>
      <c r="S857" s="83"/>
    </row>
    <row r="858" spans="6:19">
      <c r="F858" s="83"/>
      <c r="G858" s="83"/>
      <c r="R858" s="83"/>
      <c r="S858" s="83"/>
    </row>
    <row r="859" spans="6:19">
      <c r="F859" s="83"/>
      <c r="G859" s="83"/>
      <c r="R859" s="83"/>
      <c r="S859" s="83"/>
    </row>
    <row r="860" spans="6:19">
      <c r="F860" s="83"/>
      <c r="G860" s="83"/>
      <c r="R860" s="83"/>
      <c r="S860" s="83"/>
    </row>
    <row r="861" spans="6:19">
      <c r="F861" s="83"/>
      <c r="G861" s="83"/>
      <c r="R861" s="83"/>
      <c r="S861" s="83"/>
    </row>
    <row r="862" spans="6:19">
      <c r="F862" s="83"/>
      <c r="G862" s="83"/>
      <c r="R862" s="83"/>
      <c r="S862" s="83"/>
    </row>
    <row r="863" spans="6:19">
      <c r="F863" s="83"/>
      <c r="G863" s="83"/>
      <c r="R863" s="83"/>
      <c r="S863" s="83"/>
    </row>
    <row r="864" spans="6:19">
      <c r="F864" s="83"/>
      <c r="G864" s="83"/>
      <c r="R864" s="83"/>
      <c r="S864" s="83"/>
    </row>
    <row r="865" spans="6:19">
      <c r="F865" s="83"/>
      <c r="G865" s="83"/>
      <c r="R865" s="83"/>
      <c r="S865" s="83"/>
    </row>
    <row r="866" spans="6:19">
      <c r="F866" s="83"/>
      <c r="G866" s="83"/>
      <c r="R866" s="83"/>
      <c r="S866" s="83"/>
    </row>
    <row r="867" spans="6:19">
      <c r="F867" s="83"/>
      <c r="G867" s="83"/>
      <c r="R867" s="83"/>
      <c r="S867" s="83"/>
    </row>
    <row r="868" spans="6:19">
      <c r="F868" s="83"/>
      <c r="G868" s="83"/>
      <c r="R868" s="83"/>
      <c r="S868" s="83"/>
    </row>
    <row r="869" spans="6:19">
      <c r="F869" s="83"/>
      <c r="G869" s="83"/>
      <c r="R869" s="83"/>
      <c r="S869" s="83"/>
    </row>
    <row r="870" spans="6:19">
      <c r="F870" s="83"/>
      <c r="G870" s="83"/>
      <c r="R870" s="83"/>
      <c r="S870" s="83"/>
    </row>
    <row r="871" spans="6:19">
      <c r="F871" s="83"/>
      <c r="G871" s="83"/>
      <c r="R871" s="83"/>
      <c r="S871" s="83"/>
    </row>
    <row r="872" spans="6:19">
      <c r="F872" s="83"/>
      <c r="G872" s="83"/>
      <c r="R872" s="83"/>
      <c r="S872" s="83"/>
    </row>
    <row r="873" spans="6:19">
      <c r="F873" s="83"/>
      <c r="G873" s="83"/>
      <c r="R873" s="83"/>
      <c r="S873" s="83"/>
    </row>
    <row r="874" spans="6:19">
      <c r="F874" s="83"/>
      <c r="G874" s="83"/>
      <c r="R874" s="83"/>
      <c r="S874" s="83"/>
    </row>
    <row r="875" spans="6:19">
      <c r="F875" s="83"/>
      <c r="G875" s="83"/>
      <c r="R875" s="83"/>
      <c r="S875" s="83"/>
    </row>
    <row r="876" spans="6:19">
      <c r="F876" s="83"/>
      <c r="G876" s="83"/>
      <c r="R876" s="83"/>
      <c r="S876" s="83"/>
    </row>
    <row r="877" spans="6:19">
      <c r="F877" s="83"/>
      <c r="G877" s="83"/>
      <c r="R877" s="83"/>
      <c r="S877" s="83"/>
    </row>
    <row r="878" spans="6:19">
      <c r="F878" s="83"/>
      <c r="G878" s="83"/>
      <c r="R878" s="83"/>
      <c r="S878" s="83"/>
    </row>
    <row r="879" spans="6:19">
      <c r="F879" s="83"/>
      <c r="G879" s="83"/>
      <c r="R879" s="83"/>
      <c r="S879" s="83"/>
    </row>
    <row r="880" spans="6:19">
      <c r="F880" s="83"/>
      <c r="G880" s="83"/>
      <c r="R880" s="83"/>
      <c r="S880" s="83"/>
    </row>
    <row r="881" spans="6:19">
      <c r="F881" s="83"/>
      <c r="G881" s="83"/>
      <c r="R881" s="83"/>
      <c r="S881" s="83"/>
    </row>
    <row r="882" spans="6:19">
      <c r="F882" s="83"/>
      <c r="G882" s="83"/>
      <c r="R882" s="83"/>
      <c r="S882" s="83"/>
    </row>
    <row r="883" spans="6:19">
      <c r="F883" s="83"/>
      <c r="G883" s="83"/>
      <c r="R883" s="83"/>
      <c r="S883" s="83"/>
    </row>
    <row r="884" spans="6:19">
      <c r="F884" s="83"/>
      <c r="G884" s="83"/>
      <c r="R884" s="83"/>
      <c r="S884" s="83"/>
    </row>
    <row r="885" spans="6:19">
      <c r="F885" s="83"/>
      <c r="G885" s="83"/>
      <c r="R885" s="83"/>
      <c r="S885" s="83"/>
    </row>
    <row r="886" spans="6:19">
      <c r="F886" s="83"/>
      <c r="G886" s="83"/>
      <c r="R886" s="83"/>
      <c r="S886" s="83"/>
    </row>
    <row r="887" spans="6:19">
      <c r="F887" s="83"/>
      <c r="G887" s="83"/>
      <c r="R887" s="83"/>
      <c r="S887" s="83"/>
    </row>
    <row r="888" spans="6:19">
      <c r="F888" s="83"/>
      <c r="G888" s="83"/>
      <c r="R888" s="83"/>
      <c r="S888" s="83"/>
    </row>
    <row r="889" spans="6:19">
      <c r="F889" s="83"/>
      <c r="G889" s="83"/>
      <c r="R889" s="83"/>
      <c r="S889" s="83"/>
    </row>
    <row r="890" spans="6:19">
      <c r="F890" s="83"/>
      <c r="G890" s="83"/>
      <c r="R890" s="83"/>
      <c r="S890" s="83"/>
    </row>
    <row r="891" spans="6:19">
      <c r="F891" s="83"/>
      <c r="G891" s="83"/>
      <c r="R891" s="83"/>
      <c r="S891" s="83"/>
    </row>
    <row r="892" spans="6:19">
      <c r="F892" s="83"/>
      <c r="G892" s="83"/>
      <c r="R892" s="83"/>
      <c r="S892" s="83"/>
    </row>
    <row r="893" spans="6:19">
      <c r="F893" s="83"/>
      <c r="G893" s="83"/>
      <c r="R893" s="83"/>
      <c r="S893" s="83"/>
    </row>
    <row r="894" spans="6:19">
      <c r="F894" s="83"/>
      <c r="G894" s="83"/>
      <c r="R894" s="83"/>
      <c r="S894" s="83"/>
    </row>
    <row r="895" spans="6:19">
      <c r="F895" s="83"/>
      <c r="G895" s="83"/>
      <c r="R895" s="83"/>
      <c r="S895" s="83"/>
    </row>
    <row r="896" spans="6:19">
      <c r="F896" s="83"/>
      <c r="G896" s="83"/>
      <c r="R896" s="83"/>
      <c r="S896" s="83"/>
    </row>
    <row r="897" spans="6:19">
      <c r="F897" s="83"/>
      <c r="G897" s="83"/>
      <c r="R897" s="83"/>
      <c r="S897" s="83"/>
    </row>
    <row r="898" spans="6:19">
      <c r="F898" s="83"/>
      <c r="G898" s="83"/>
      <c r="R898" s="83"/>
      <c r="S898" s="83"/>
    </row>
    <row r="899" spans="6:19">
      <c r="F899" s="83"/>
      <c r="G899" s="83"/>
      <c r="R899" s="83"/>
      <c r="S899" s="83"/>
    </row>
    <row r="900" spans="6:19">
      <c r="F900" s="83"/>
      <c r="G900" s="83"/>
      <c r="R900" s="83"/>
      <c r="S900" s="83"/>
    </row>
    <row r="901" spans="6:19">
      <c r="F901" s="83"/>
      <c r="G901" s="83"/>
      <c r="R901" s="83"/>
      <c r="S901" s="83"/>
    </row>
    <row r="902" spans="6:19">
      <c r="F902" s="83"/>
      <c r="G902" s="83"/>
      <c r="R902" s="83"/>
      <c r="S902" s="83"/>
    </row>
    <row r="903" spans="6:19">
      <c r="F903" s="83"/>
      <c r="G903" s="83"/>
      <c r="R903" s="83"/>
      <c r="S903" s="83"/>
    </row>
    <row r="904" spans="6:19">
      <c r="F904" s="83"/>
      <c r="G904" s="83"/>
      <c r="R904" s="83"/>
      <c r="S904" s="83"/>
    </row>
    <row r="905" spans="6:19">
      <c r="F905" s="83"/>
      <c r="G905" s="83"/>
      <c r="R905" s="83"/>
      <c r="S905" s="83"/>
    </row>
    <row r="906" spans="6:19">
      <c r="F906" s="83"/>
      <c r="G906" s="83"/>
      <c r="R906" s="83"/>
      <c r="S906" s="83"/>
    </row>
    <row r="907" spans="6:19">
      <c r="F907" s="83"/>
      <c r="G907" s="83"/>
      <c r="R907" s="83"/>
      <c r="S907" s="83"/>
    </row>
    <row r="908" spans="6:19">
      <c r="F908" s="83"/>
      <c r="G908" s="83"/>
      <c r="R908" s="83"/>
      <c r="S908" s="83"/>
    </row>
    <row r="909" spans="6:19">
      <c r="F909" s="83"/>
      <c r="G909" s="83"/>
      <c r="R909" s="83"/>
      <c r="S909" s="83"/>
    </row>
    <row r="910" spans="6:19">
      <c r="F910" s="83"/>
      <c r="G910" s="83"/>
      <c r="R910" s="83"/>
      <c r="S910" s="83"/>
    </row>
    <row r="911" spans="6:19">
      <c r="F911" s="83"/>
      <c r="G911" s="83"/>
      <c r="R911" s="83"/>
      <c r="S911" s="83"/>
    </row>
    <row r="912" spans="6:19">
      <c r="F912" s="83"/>
      <c r="G912" s="83"/>
      <c r="R912" s="83"/>
      <c r="S912" s="83"/>
    </row>
    <row r="913" spans="6:19">
      <c r="F913" s="83"/>
      <c r="G913" s="83"/>
      <c r="R913" s="83"/>
      <c r="S913" s="83"/>
    </row>
    <row r="914" spans="6:19">
      <c r="F914" s="83"/>
      <c r="G914" s="83"/>
      <c r="R914" s="83"/>
      <c r="S914" s="83"/>
    </row>
    <row r="915" spans="6:19">
      <c r="F915" s="83"/>
      <c r="G915" s="83"/>
      <c r="R915" s="83"/>
      <c r="S915" s="83"/>
    </row>
    <row r="916" spans="6:19">
      <c r="F916" s="83"/>
      <c r="G916" s="83"/>
      <c r="R916" s="83"/>
      <c r="S916" s="83"/>
    </row>
    <row r="917" spans="6:19">
      <c r="F917" s="83"/>
      <c r="G917" s="83"/>
      <c r="R917" s="83"/>
      <c r="S917" s="83"/>
    </row>
    <row r="918" spans="6:19">
      <c r="F918" s="83"/>
      <c r="G918" s="83"/>
      <c r="R918" s="83"/>
      <c r="S918" s="83"/>
    </row>
    <row r="919" spans="6:19">
      <c r="F919" s="83"/>
      <c r="G919" s="83"/>
      <c r="R919" s="83"/>
      <c r="S919" s="83"/>
    </row>
    <row r="920" spans="6:19">
      <c r="F920" s="83"/>
      <c r="G920" s="83"/>
      <c r="R920" s="83"/>
      <c r="S920" s="83"/>
    </row>
    <row r="921" spans="6:19">
      <c r="F921" s="83"/>
      <c r="G921" s="83"/>
      <c r="R921" s="83"/>
      <c r="S921" s="83"/>
    </row>
    <row r="922" spans="6:19">
      <c r="F922" s="83"/>
      <c r="G922" s="83"/>
      <c r="R922" s="83"/>
      <c r="S922" s="83"/>
    </row>
    <row r="923" spans="6:19">
      <c r="F923" s="83"/>
      <c r="G923" s="83"/>
      <c r="R923" s="83"/>
      <c r="S923" s="83"/>
    </row>
    <row r="924" spans="6:19">
      <c r="F924" s="83"/>
      <c r="G924" s="83"/>
      <c r="R924" s="83"/>
      <c r="S924" s="83"/>
    </row>
    <row r="925" spans="6:19">
      <c r="F925" s="83"/>
      <c r="G925" s="83"/>
      <c r="R925" s="83"/>
      <c r="S925" s="83"/>
    </row>
    <row r="926" spans="6:19">
      <c r="F926" s="83"/>
      <c r="G926" s="83"/>
      <c r="R926" s="83"/>
      <c r="S926" s="83"/>
    </row>
    <row r="927" spans="6:19">
      <c r="F927" s="83"/>
      <c r="G927" s="83"/>
      <c r="R927" s="83"/>
      <c r="S927" s="83"/>
    </row>
    <row r="928" spans="6:19">
      <c r="F928" s="83"/>
      <c r="G928" s="83"/>
      <c r="R928" s="83"/>
      <c r="S928" s="83"/>
    </row>
    <row r="929" spans="6:19">
      <c r="F929" s="83"/>
      <c r="G929" s="83"/>
      <c r="R929" s="83"/>
      <c r="S929" s="83"/>
    </row>
    <row r="930" spans="6:19">
      <c r="F930" s="83"/>
      <c r="G930" s="83"/>
      <c r="R930" s="83"/>
      <c r="S930" s="83"/>
    </row>
    <row r="931" spans="6:19">
      <c r="F931" s="83"/>
      <c r="G931" s="83"/>
      <c r="R931" s="83"/>
      <c r="S931" s="83"/>
    </row>
    <row r="932" spans="6:19">
      <c r="F932" s="83"/>
      <c r="G932" s="83"/>
      <c r="R932" s="83"/>
      <c r="S932" s="83"/>
    </row>
    <row r="933" spans="6:19">
      <c r="F933" s="83"/>
      <c r="G933" s="83"/>
      <c r="R933" s="83"/>
      <c r="S933" s="83"/>
    </row>
    <row r="934" spans="6:19">
      <c r="F934" s="83"/>
      <c r="G934" s="83"/>
      <c r="R934" s="83"/>
      <c r="S934" s="83"/>
    </row>
    <row r="935" spans="6:19">
      <c r="F935" s="83"/>
      <c r="G935" s="83"/>
      <c r="R935" s="83"/>
      <c r="S935" s="83"/>
    </row>
    <row r="936" spans="6:19">
      <c r="F936" s="83"/>
      <c r="G936" s="83"/>
      <c r="R936" s="83"/>
      <c r="S936" s="83"/>
    </row>
    <row r="937" spans="6:19">
      <c r="F937" s="83"/>
      <c r="G937" s="83"/>
      <c r="R937" s="83"/>
      <c r="S937" s="83"/>
    </row>
    <row r="938" spans="6:19">
      <c r="F938" s="83"/>
      <c r="G938" s="83"/>
      <c r="R938" s="83"/>
      <c r="S938" s="83"/>
    </row>
    <row r="939" spans="6:19">
      <c r="F939" s="83"/>
      <c r="G939" s="83"/>
      <c r="R939" s="83"/>
      <c r="S939" s="83"/>
    </row>
    <row r="940" spans="6:19">
      <c r="F940" s="83"/>
      <c r="G940" s="83"/>
      <c r="R940" s="83"/>
      <c r="S940" s="83"/>
    </row>
    <row r="941" spans="6:19">
      <c r="F941" s="83"/>
      <c r="G941" s="83"/>
      <c r="R941" s="83"/>
      <c r="S941" s="83"/>
    </row>
    <row r="942" spans="6:19">
      <c r="F942" s="83"/>
      <c r="G942" s="83"/>
      <c r="R942" s="83"/>
      <c r="S942" s="83"/>
    </row>
    <row r="943" spans="6:19">
      <c r="F943" s="83"/>
      <c r="G943" s="83"/>
      <c r="R943" s="83"/>
      <c r="S943" s="83"/>
    </row>
    <row r="944" spans="6:19">
      <c r="F944" s="83"/>
      <c r="G944" s="83"/>
      <c r="R944" s="83"/>
      <c r="S944" s="83"/>
    </row>
    <row r="945" spans="6:19">
      <c r="F945" s="83"/>
      <c r="G945" s="83"/>
      <c r="R945" s="83"/>
      <c r="S945" s="83"/>
    </row>
    <row r="946" spans="6:19">
      <c r="F946" s="83"/>
      <c r="G946" s="83"/>
      <c r="R946" s="83"/>
      <c r="S946" s="83"/>
    </row>
    <row r="947" spans="6:19">
      <c r="F947" s="83"/>
      <c r="G947" s="83"/>
      <c r="R947" s="83"/>
      <c r="S947" s="83"/>
    </row>
    <row r="948" spans="6:19">
      <c r="F948" s="83"/>
      <c r="G948" s="83"/>
      <c r="R948" s="83"/>
      <c r="S948" s="83"/>
    </row>
    <row r="949" spans="6:19">
      <c r="F949" s="83"/>
      <c r="G949" s="83"/>
      <c r="R949" s="83"/>
      <c r="S949" s="83"/>
    </row>
    <row r="950" spans="6:19">
      <c r="F950" s="83"/>
      <c r="G950" s="83"/>
      <c r="R950" s="83"/>
      <c r="S950" s="83"/>
    </row>
    <row r="951" spans="6:19">
      <c r="F951" s="83"/>
      <c r="G951" s="83"/>
      <c r="R951" s="83"/>
      <c r="S951" s="83"/>
    </row>
    <row r="952" spans="6:19">
      <c r="F952" s="83"/>
      <c r="G952" s="83"/>
      <c r="R952" s="83"/>
      <c r="S952" s="83"/>
    </row>
    <row r="953" spans="6:19">
      <c r="F953" s="83"/>
      <c r="G953" s="83"/>
      <c r="R953" s="83"/>
      <c r="S953" s="83"/>
    </row>
    <row r="954" spans="6:19">
      <c r="F954" s="83"/>
      <c r="G954" s="83"/>
      <c r="R954" s="83"/>
      <c r="S954" s="83"/>
    </row>
    <row r="955" spans="6:19">
      <c r="F955" s="83"/>
      <c r="G955" s="83"/>
      <c r="R955" s="83"/>
      <c r="S955" s="83"/>
    </row>
    <row r="956" spans="6:19">
      <c r="F956" s="83"/>
      <c r="G956" s="83"/>
      <c r="R956" s="83"/>
      <c r="S956" s="83"/>
    </row>
    <row r="957" spans="6:19">
      <c r="F957" s="83"/>
      <c r="G957" s="83"/>
      <c r="R957" s="83"/>
      <c r="S957" s="83"/>
    </row>
    <row r="958" spans="6:19">
      <c r="F958" s="83"/>
      <c r="G958" s="83"/>
      <c r="R958" s="83"/>
      <c r="S958" s="83"/>
    </row>
    <row r="959" spans="6:19">
      <c r="F959" s="83"/>
      <c r="G959" s="83"/>
      <c r="R959" s="83"/>
      <c r="S959" s="83"/>
    </row>
    <row r="960" spans="6:19">
      <c r="F960" s="83"/>
      <c r="G960" s="83"/>
      <c r="R960" s="83"/>
      <c r="S960" s="83"/>
    </row>
    <row r="961" spans="6:19">
      <c r="F961" s="83"/>
      <c r="G961" s="83"/>
      <c r="R961" s="83"/>
      <c r="S961" s="83"/>
    </row>
    <row r="962" spans="6:19">
      <c r="F962" s="83"/>
      <c r="G962" s="83"/>
      <c r="R962" s="83"/>
      <c r="S962" s="83"/>
    </row>
    <row r="963" spans="6:19">
      <c r="F963" s="83"/>
      <c r="G963" s="83"/>
      <c r="R963" s="83"/>
      <c r="S963" s="83"/>
    </row>
    <row r="964" spans="6:19">
      <c r="F964" s="83"/>
      <c r="G964" s="83"/>
      <c r="R964" s="83"/>
      <c r="S964" s="83"/>
    </row>
    <row r="965" spans="6:19">
      <c r="F965" s="83"/>
      <c r="G965" s="83"/>
      <c r="R965" s="83"/>
      <c r="S965" s="83"/>
    </row>
    <row r="966" spans="6:19">
      <c r="F966" s="83"/>
      <c r="G966" s="83"/>
      <c r="R966" s="83"/>
      <c r="S966" s="83"/>
    </row>
    <row r="967" spans="6:19">
      <c r="F967" s="83"/>
      <c r="G967" s="83"/>
      <c r="R967" s="83"/>
      <c r="S967" s="83"/>
    </row>
    <row r="968" spans="6:19">
      <c r="F968" s="83"/>
      <c r="G968" s="83"/>
      <c r="R968" s="83"/>
      <c r="S968" s="83"/>
    </row>
    <row r="969" spans="6:19">
      <c r="F969" s="83"/>
      <c r="G969" s="83"/>
      <c r="R969" s="83"/>
      <c r="S969" s="83"/>
    </row>
    <row r="970" spans="6:19">
      <c r="F970" s="83"/>
      <c r="G970" s="83"/>
      <c r="R970" s="83"/>
      <c r="S970" s="83"/>
    </row>
    <row r="971" spans="6:19">
      <c r="F971" s="83"/>
      <c r="G971" s="83"/>
      <c r="R971" s="83"/>
      <c r="S971" s="83"/>
    </row>
    <row r="972" spans="6:19">
      <c r="F972" s="83"/>
      <c r="G972" s="83"/>
      <c r="R972" s="83"/>
      <c r="S972" s="83"/>
    </row>
    <row r="973" spans="6:19">
      <c r="F973" s="83"/>
      <c r="G973" s="83"/>
      <c r="R973" s="83"/>
      <c r="S973" s="83"/>
    </row>
    <row r="974" spans="6:19">
      <c r="F974" s="83"/>
      <c r="G974" s="83"/>
      <c r="R974" s="83"/>
      <c r="S974" s="83"/>
    </row>
    <row r="975" spans="6:19">
      <c r="F975" s="83"/>
      <c r="G975" s="83"/>
      <c r="R975" s="83"/>
      <c r="S975" s="83"/>
    </row>
    <row r="976" spans="6:19">
      <c r="F976" s="83"/>
      <c r="G976" s="83"/>
      <c r="R976" s="83"/>
      <c r="S976" s="83"/>
    </row>
    <row r="977" spans="6:19">
      <c r="F977" s="83"/>
      <c r="G977" s="83"/>
      <c r="R977" s="83"/>
      <c r="S977" s="83"/>
    </row>
    <row r="978" spans="6:19">
      <c r="F978" s="83"/>
      <c r="G978" s="83"/>
      <c r="R978" s="83"/>
      <c r="S978" s="83"/>
    </row>
    <row r="979" spans="6:19">
      <c r="F979" s="83"/>
      <c r="G979" s="83"/>
      <c r="R979" s="83"/>
      <c r="S979" s="83"/>
    </row>
    <row r="980" spans="6:19">
      <c r="F980" s="83"/>
      <c r="G980" s="83"/>
      <c r="R980" s="83"/>
      <c r="S980" s="83"/>
    </row>
    <row r="981" spans="6:19">
      <c r="F981" s="83"/>
      <c r="G981" s="83"/>
      <c r="R981" s="83"/>
      <c r="S981" s="83"/>
    </row>
    <row r="982" spans="6:19">
      <c r="F982" s="83"/>
      <c r="G982" s="83"/>
      <c r="R982" s="83"/>
      <c r="S982" s="83"/>
    </row>
    <row r="983" spans="6:19">
      <c r="F983" s="83"/>
      <c r="G983" s="83"/>
      <c r="R983" s="83"/>
      <c r="S983" s="83"/>
    </row>
    <row r="984" spans="6:19">
      <c r="F984" s="83"/>
      <c r="G984" s="83"/>
      <c r="R984" s="83"/>
      <c r="S984" s="83"/>
    </row>
    <row r="985" spans="6:19">
      <c r="F985" s="83"/>
      <c r="G985" s="83"/>
      <c r="R985" s="83"/>
      <c r="S985" s="83"/>
    </row>
    <row r="986" spans="6:19">
      <c r="F986" s="83"/>
      <c r="G986" s="83"/>
      <c r="R986" s="83"/>
      <c r="S986" s="83"/>
    </row>
    <row r="987" spans="6:19">
      <c r="F987" s="83"/>
      <c r="G987" s="83"/>
      <c r="R987" s="83"/>
      <c r="S987" s="83"/>
    </row>
    <row r="988" spans="6:19">
      <c r="F988" s="83"/>
      <c r="G988" s="83"/>
      <c r="R988" s="83"/>
      <c r="S988" s="83"/>
    </row>
    <row r="989" spans="6:19">
      <c r="F989" s="83"/>
      <c r="G989" s="83"/>
      <c r="R989" s="83"/>
      <c r="S989" s="83"/>
    </row>
    <row r="990" spans="6:19">
      <c r="F990" s="83"/>
      <c r="G990" s="83"/>
      <c r="R990" s="83"/>
      <c r="S990" s="83"/>
    </row>
    <row r="991" spans="6:19">
      <c r="F991" s="83"/>
      <c r="G991" s="83"/>
      <c r="R991" s="83"/>
      <c r="S991" s="83"/>
    </row>
    <row r="992" spans="6:19">
      <c r="F992" s="83"/>
      <c r="G992" s="83"/>
      <c r="R992" s="83"/>
      <c r="S992" s="83"/>
    </row>
    <row r="993" spans="6:19">
      <c r="F993" s="83"/>
      <c r="G993" s="83"/>
      <c r="R993" s="83"/>
      <c r="S993" s="83"/>
    </row>
    <row r="994" spans="6:19">
      <c r="F994" s="83"/>
      <c r="G994" s="83"/>
      <c r="R994" s="83"/>
      <c r="S994" s="83"/>
    </row>
    <row r="995" spans="6:19">
      <c r="F995" s="83"/>
      <c r="G995" s="83"/>
      <c r="R995" s="83"/>
      <c r="S995" s="83"/>
    </row>
    <row r="996" spans="6:19">
      <c r="F996" s="83"/>
      <c r="G996" s="83"/>
      <c r="R996" s="83"/>
      <c r="S996" s="83"/>
    </row>
    <row r="997" spans="6:19">
      <c r="F997" s="83"/>
      <c r="G997" s="83"/>
      <c r="R997" s="83"/>
      <c r="S997" s="83"/>
    </row>
    <row r="998" spans="6:19">
      <c r="F998" s="83"/>
      <c r="G998" s="83"/>
      <c r="R998" s="83"/>
      <c r="S998" s="83"/>
    </row>
    <row r="999" spans="6:19">
      <c r="F999" s="83"/>
      <c r="G999" s="83"/>
      <c r="R999" s="83"/>
      <c r="S999" s="83"/>
    </row>
    <row r="1000" spans="6:19">
      <c r="F1000" s="83"/>
      <c r="G1000" s="83"/>
      <c r="R1000" s="83"/>
      <c r="S1000" s="83"/>
    </row>
    <row r="1001" spans="6:19">
      <c r="F1001" s="83"/>
      <c r="G1001" s="83"/>
      <c r="R1001" s="83"/>
      <c r="S1001" s="83"/>
    </row>
    <row r="1002" spans="6:19">
      <c r="F1002" s="83"/>
      <c r="G1002" s="83"/>
      <c r="R1002" s="83"/>
      <c r="S1002" s="83"/>
    </row>
    <row r="1003" spans="6:19">
      <c r="F1003" s="83"/>
      <c r="G1003" s="83"/>
      <c r="R1003" s="83"/>
      <c r="S1003" s="83"/>
    </row>
  </sheetData>
  <mergeCells count="79">
    <mergeCell ref="D35:D37"/>
    <mergeCell ref="AP35:AP37"/>
    <mergeCell ref="AQ35:AQ37"/>
    <mergeCell ref="A38:A42"/>
    <mergeCell ref="B38:B42"/>
    <mergeCell ref="C38:C42"/>
    <mergeCell ref="D38:D42"/>
    <mergeCell ref="AP38:AP42"/>
    <mergeCell ref="AQ25:AQ27"/>
    <mergeCell ref="A28:A30"/>
    <mergeCell ref="B28:B30"/>
    <mergeCell ref="C28:C30"/>
    <mergeCell ref="D28:D30"/>
    <mergeCell ref="AP28:AP30"/>
    <mergeCell ref="AQ28:AQ30"/>
    <mergeCell ref="A25:A27"/>
    <mergeCell ref="B25:B27"/>
    <mergeCell ref="C25:C27"/>
    <mergeCell ref="D25:D27"/>
    <mergeCell ref="AP25:AP27"/>
    <mergeCell ref="AQ20:AQ23"/>
    <mergeCell ref="A16:A19"/>
    <mergeCell ref="B16:B19"/>
    <mergeCell ref="C16:C19"/>
    <mergeCell ref="D16:D19"/>
    <mergeCell ref="AP16:AP19"/>
    <mergeCell ref="A20:A23"/>
    <mergeCell ref="B20:B23"/>
    <mergeCell ref="C20:C23"/>
    <mergeCell ref="D20:D23"/>
    <mergeCell ref="AP20:AP23"/>
    <mergeCell ref="AQ16:AQ19"/>
    <mergeCell ref="AP1:AP2"/>
    <mergeCell ref="AQ1:AQ2"/>
    <mergeCell ref="B4:B6"/>
    <mergeCell ref="C4:C6"/>
    <mergeCell ref="D4:D6"/>
    <mergeCell ref="AP4:AP6"/>
    <mergeCell ref="AQ4:AQ6"/>
    <mergeCell ref="R1:AC1"/>
    <mergeCell ref="A3:AQ3"/>
    <mergeCell ref="A1:A2"/>
    <mergeCell ref="B1:B2"/>
    <mergeCell ref="C1:C2"/>
    <mergeCell ref="D1:D2"/>
    <mergeCell ref="F1:Q1"/>
    <mergeCell ref="AD1:AO1"/>
    <mergeCell ref="A24:AQ24"/>
    <mergeCell ref="A15:AQ15"/>
    <mergeCell ref="A11:AQ11"/>
    <mergeCell ref="A7:AQ7"/>
    <mergeCell ref="AQ8:AQ10"/>
    <mergeCell ref="A8:A10"/>
    <mergeCell ref="B8:B10"/>
    <mergeCell ref="C8:C10"/>
    <mergeCell ref="D8:D10"/>
    <mergeCell ref="AP8:AP10"/>
    <mergeCell ref="AQ12:AQ14"/>
    <mergeCell ref="A12:A14"/>
    <mergeCell ref="B12:B14"/>
    <mergeCell ref="C12:C14"/>
    <mergeCell ref="D12:D14"/>
    <mergeCell ref="AP12:AP14"/>
    <mergeCell ref="AQ31:AQ34"/>
    <mergeCell ref="A43:A45"/>
    <mergeCell ref="B43:B45"/>
    <mergeCell ref="C43:C45"/>
    <mergeCell ref="D43:D45"/>
    <mergeCell ref="AP43:AP45"/>
    <mergeCell ref="AQ43:AQ45"/>
    <mergeCell ref="A31:A34"/>
    <mergeCell ref="B31:B34"/>
    <mergeCell ref="C31:C34"/>
    <mergeCell ref="D31:D34"/>
    <mergeCell ref="AP31:AP34"/>
    <mergeCell ref="AQ38:AQ42"/>
    <mergeCell ref="A35:A37"/>
    <mergeCell ref="B35:B37"/>
    <mergeCell ref="C35:C37"/>
  </mergeCells>
  <conditionalFormatting sqref="R1004:R65555">
    <cfRule type="expression" dxfId="206" priority="753" stopIfTrue="1">
      <formula>OR(R1005="greem",R1005="green ")</formula>
    </cfRule>
    <cfRule type="expression" dxfId="205" priority="754" stopIfTrue="1">
      <formula>OR(R1005="amber",R1005="amber ")</formula>
    </cfRule>
  </conditionalFormatting>
  <conditionalFormatting sqref="W39:W41 AQ35:AQ37 W36 AA35:AO35 V35 X35:Y35 Z36 Z39:Z41 T35 E42 H37 E37 O37:P37 O35:Q35 J35 L35:M35 J37 W44 AC36:AO45 Z44 S8:S10 W12:W14 T9:T10 W17:W18 W21:W22 AC26:AO27 Z21:Z22 AA25:AO25 T25 W26 AA28:AO28 V25 V28 Z26 Z17:Z18 X25:Y25 X28:Y28 T13:AO13 R29 V29:X29 Z29 AB29 T28:T29 Z12:Z14 D12 E10 E19 E23 E27 H9:R9 H9:H10 I8:J10 K9:K10 K16:K23 N16:N23 O25:Q25 H25 O28:Q28 J25 J28 L25:M25 L28:M28 F29 J29:L29 P29 R10:T10 E12:Q14 Q16:Q23 W9:W10 R12:AO12 R14:AO14 F8:AO8 F8:G10 L8:Q10 U8:V10 D4:Q6 W4:W6 R4:AO4 R6:AO6 G5:AO5 AC12:AO14 AA31:AO31 V31 X31:Y31 R32:R33 V32:X33 Z32:Z33 AB32:AB33 T31:T33 E30:E34 O31:Q31 J31 L31:M31 F32:F33 J32:L33 P32:P33 H27:H35 AC29:AO34 K25:K45 N25:N45 Q25:Q45 AC21:AO23 AC17:AO19 R18:AN18 R22:AN22 R33:AN33 X8:AP10">
    <cfRule type="cellIs" dxfId="204" priority="750" stopIfTrue="1" operator="equal">
      <formula>"green"</formula>
    </cfRule>
    <cfRule type="cellIs" dxfId="203" priority="751" stopIfTrue="1" operator="equal">
      <formula>"amber"</formula>
    </cfRule>
    <cfRule type="cellIs" dxfId="202" priority="752" stopIfTrue="1" operator="equal">
      <formula>"red"</formula>
    </cfRule>
  </conditionalFormatting>
  <conditionalFormatting sqref="V38 AA35:AO35 T35:T36 X35:Y35 H36:AO36 T38:T41 V35 Y42:AB42 V43 E45:Q45 D43:Q44 T43 R44:AO44 R39:AO41 Z13 AA25:AO25 AA28:AO28 V25 X25:Y25 V28 W13:W14 T25:T26 T28:T29 T12:T14 E25:Q42 X28:Y28 D20:D23 D25:D39 D16:E16 E17:E23 R29:AO29 Q12:Q14 K13:K14 H12:H14 J26:AO26 Q14:AO14 AA27:AB27 F10 N13:N14 F16:Q23 I10:AO10 Y19:AB19 T8:T10 K8:K10 H8:H10 W8:W10 F6:AO6 AC13:AO13 AA31:AO31 V31 T31:T33 X31:Y31 D31:Q34 Y30:AA34 R17:AO18 R21:AO22 R32:AO33">
    <cfRule type="cellIs" dxfId="201" priority="747" stopIfTrue="1" operator="equal">
      <formula>"GREEN"</formula>
    </cfRule>
    <cfRule type="cellIs" dxfId="200" priority="748" stopIfTrue="1" operator="equal">
      <formula>"AMBER"</formula>
    </cfRule>
    <cfRule type="cellIs" dxfId="199" priority="749" stopIfTrue="1" operator="equal">
      <formula>"RED"</formula>
    </cfRule>
  </conditionalFormatting>
  <conditionalFormatting sqref="F1004:F65555">
    <cfRule type="expression" dxfId="198" priority="745" stopIfTrue="1">
      <formula>OR(F1005="greem",F1005="green ")</formula>
    </cfRule>
    <cfRule type="expression" dxfId="197" priority="746" stopIfTrue="1">
      <formula>OR(F1005="amber",F1005="amber ")</formula>
    </cfRule>
  </conditionalFormatting>
  <conditionalFormatting sqref="E45">
    <cfRule type="cellIs" dxfId="196" priority="7" stopIfTrue="1" operator="equal">
      <formula>"green"</formula>
    </cfRule>
    <cfRule type="cellIs" dxfId="195" priority="8" stopIfTrue="1" operator="equal">
      <formula>"amber"</formula>
    </cfRule>
    <cfRule type="cellIs" dxfId="194" priority="9" stopIfTrue="1" operator="equal">
      <formula>"red"</formula>
    </cfRule>
  </conditionalFormatting>
  <conditionalFormatting sqref="Y45:AB45">
    <cfRule type="cellIs" dxfId="193" priority="4" stopIfTrue="1" operator="equal">
      <formula>"GREEN"</formula>
    </cfRule>
    <cfRule type="cellIs" dxfId="192" priority="5" stopIfTrue="1" operator="equal">
      <formula>"AMBER"</formula>
    </cfRule>
    <cfRule type="cellIs" dxfId="191" priority="6" stopIfTrue="1" operator="equal">
      <formula>"RED"</formula>
    </cfRule>
  </conditionalFormatting>
  <pageMargins left="0.31496062992125984" right="0.19685039370078741" top="0.39370078740157483" bottom="0.39370078740157483" header="0.15748031496062992" footer="0.15748031496062992"/>
  <pageSetup paperSize="9" scale="44" fitToHeight="3" orientation="landscape" copies="3" r:id="rId1"/>
  <headerFooter alignWithMargins="0">
    <oddHeader>&amp;L&amp;"Arial,Bold"&amp;12Golden Jubilee Conference Hotel&amp;C&amp;"Arial,Bold"&amp;14Corporate Balanced Scorecard 2018-19&amp;R&amp;"Arial,Bold"&amp;12Appendix 1</oddHeader>
    <oddFooter>&amp;CPage &amp;P</oddFooter>
  </headerFooter>
  <rowBreaks count="1" manualBreakCount="1">
    <brk id="23" max="42" man="1"/>
  </rowBreaks>
  <drawing r:id="rId2"/>
</worksheet>
</file>

<file path=xl/worksheets/sheet6.xml><?xml version="1.0" encoding="utf-8"?>
<worksheet xmlns="http://schemas.openxmlformats.org/spreadsheetml/2006/main" xmlns:r="http://schemas.openxmlformats.org/officeDocument/2006/relationships">
  <sheetPr>
    <pageSetUpPr fitToPage="1"/>
  </sheetPr>
  <dimension ref="A1:IW981"/>
  <sheetViews>
    <sheetView topLeftCell="R6" zoomScaleNormal="100" zoomScaleSheetLayoutView="67" workbookViewId="0">
      <selection activeCell="AT6" sqref="AT6"/>
    </sheetView>
  </sheetViews>
  <sheetFormatPr defaultRowHeight="12.75"/>
  <cols>
    <col min="1" max="1" width="6.85546875" style="288" customWidth="1"/>
    <col min="2" max="2" width="37.85546875" style="288" customWidth="1"/>
    <col min="3" max="3" width="12.5703125" style="354" customWidth="1"/>
    <col min="4" max="5" width="13.42578125" style="354" customWidth="1"/>
    <col min="6" max="6" width="13.42578125" style="360" hidden="1" customWidth="1"/>
    <col min="7" max="17" width="13.42578125" style="288" hidden="1" customWidth="1"/>
    <col min="18" max="18" width="0.140625" style="360" customWidth="1"/>
    <col min="19" max="29" width="0.140625" style="288" customWidth="1"/>
    <col min="30" max="30" width="13.42578125" style="288" customWidth="1"/>
    <col min="31" max="41" width="10.42578125" style="288" customWidth="1"/>
    <col min="42" max="42" width="41.7109375" style="288" customWidth="1"/>
    <col min="43" max="43" width="64" style="288" customWidth="1"/>
    <col min="44" max="44" width="11.42578125" style="288" customWidth="1"/>
    <col min="45" max="16384" width="9.140625" style="288"/>
  </cols>
  <sheetData>
    <row r="1" spans="1:45" ht="91.5" customHeight="1">
      <c r="A1" s="1118" t="s">
        <v>16</v>
      </c>
      <c r="B1" s="1118" t="s">
        <v>0</v>
      </c>
      <c r="C1" s="1118" t="s">
        <v>6</v>
      </c>
      <c r="D1" s="1121" t="s">
        <v>10</v>
      </c>
      <c r="E1" s="286"/>
      <c r="F1" s="1123"/>
      <c r="G1" s="1124"/>
      <c r="H1" s="1124"/>
      <c r="I1" s="1124"/>
      <c r="J1" s="1124"/>
      <c r="K1" s="1124"/>
      <c r="L1" s="1124"/>
      <c r="M1" s="1124"/>
      <c r="N1" s="1124"/>
      <c r="O1" s="1124"/>
      <c r="P1" s="1124"/>
      <c r="Q1" s="1124"/>
      <c r="R1" s="1123" t="s">
        <v>1</v>
      </c>
      <c r="S1" s="1124"/>
      <c r="T1" s="1124"/>
      <c r="U1" s="1124"/>
      <c r="V1" s="1124"/>
      <c r="W1" s="1124"/>
      <c r="X1" s="1124"/>
      <c r="Y1" s="1124"/>
      <c r="Z1" s="1124"/>
      <c r="AA1" s="1124"/>
      <c r="AB1" s="1124"/>
      <c r="AC1" s="1124"/>
      <c r="AD1" s="1123" t="s">
        <v>1</v>
      </c>
      <c r="AE1" s="1124"/>
      <c r="AF1" s="1124"/>
      <c r="AG1" s="1124"/>
      <c r="AH1" s="1124"/>
      <c r="AI1" s="1124"/>
      <c r="AJ1" s="1124"/>
      <c r="AK1" s="1124"/>
      <c r="AL1" s="1124"/>
      <c r="AM1" s="1124"/>
      <c r="AN1" s="1124"/>
      <c r="AO1" s="1124"/>
      <c r="AP1" s="1108" t="s">
        <v>60</v>
      </c>
      <c r="AQ1" s="1110" t="s">
        <v>182</v>
      </c>
      <c r="AR1" s="287"/>
      <c r="AS1" s="287"/>
    </row>
    <row r="2" spans="1:45" ht="28.5" customHeight="1">
      <c r="A2" s="1119"/>
      <c r="B2" s="1120"/>
      <c r="C2" s="1119"/>
      <c r="D2" s="1122"/>
      <c r="E2" s="289" t="s">
        <v>36</v>
      </c>
      <c r="F2" s="290">
        <v>42461</v>
      </c>
      <c r="G2" s="290">
        <v>42491</v>
      </c>
      <c r="H2" s="290">
        <v>42522</v>
      </c>
      <c r="I2" s="290">
        <v>42552</v>
      </c>
      <c r="J2" s="290">
        <v>42583</v>
      </c>
      <c r="K2" s="290">
        <v>42614</v>
      </c>
      <c r="L2" s="290">
        <v>42644</v>
      </c>
      <c r="M2" s="290">
        <v>42675</v>
      </c>
      <c r="N2" s="290">
        <v>42705</v>
      </c>
      <c r="O2" s="290">
        <v>42736</v>
      </c>
      <c r="P2" s="290">
        <v>42767</v>
      </c>
      <c r="Q2" s="290">
        <v>42795</v>
      </c>
      <c r="R2" s="290">
        <v>42826</v>
      </c>
      <c r="S2" s="290">
        <v>42856</v>
      </c>
      <c r="T2" s="290">
        <v>42887</v>
      </c>
      <c r="U2" s="290">
        <v>42917</v>
      </c>
      <c r="V2" s="290">
        <v>42948</v>
      </c>
      <c r="W2" s="290">
        <v>42979</v>
      </c>
      <c r="X2" s="290">
        <v>43009</v>
      </c>
      <c r="Y2" s="290">
        <v>43040</v>
      </c>
      <c r="Z2" s="290">
        <v>43070</v>
      </c>
      <c r="AA2" s="290">
        <v>43101</v>
      </c>
      <c r="AB2" s="290">
        <v>43132</v>
      </c>
      <c r="AC2" s="290">
        <v>43160</v>
      </c>
      <c r="AD2" s="290">
        <v>43191</v>
      </c>
      <c r="AE2" s="290">
        <v>43221</v>
      </c>
      <c r="AF2" s="290">
        <v>43252</v>
      </c>
      <c r="AG2" s="290">
        <v>43282</v>
      </c>
      <c r="AH2" s="290">
        <v>43313</v>
      </c>
      <c r="AI2" s="290">
        <v>43344</v>
      </c>
      <c r="AJ2" s="290">
        <v>43374</v>
      </c>
      <c r="AK2" s="290">
        <v>43405</v>
      </c>
      <c r="AL2" s="290">
        <v>43435</v>
      </c>
      <c r="AM2" s="290">
        <v>43466</v>
      </c>
      <c r="AN2" s="290">
        <v>43497</v>
      </c>
      <c r="AO2" s="290">
        <v>43525</v>
      </c>
      <c r="AP2" s="1109"/>
      <c r="AQ2" s="1111"/>
      <c r="AR2" s="287"/>
      <c r="AS2" s="287"/>
    </row>
    <row r="3" spans="1:45" s="294" customFormat="1" ht="57.75" customHeight="1">
      <c r="A3" s="1092" t="s">
        <v>139</v>
      </c>
      <c r="B3" s="1093"/>
      <c r="C3" s="1093"/>
      <c r="D3" s="1093"/>
      <c r="E3" s="1093"/>
      <c r="F3" s="1093"/>
      <c r="G3" s="1093"/>
      <c r="H3" s="1093"/>
      <c r="I3" s="1093"/>
      <c r="J3" s="1093"/>
      <c r="K3" s="1093"/>
      <c r="L3" s="1093"/>
      <c r="M3" s="1093"/>
      <c r="N3" s="1093"/>
      <c r="O3" s="1093"/>
      <c r="P3" s="1093"/>
      <c r="Q3" s="1093"/>
      <c r="R3" s="1093"/>
      <c r="S3" s="1093"/>
      <c r="T3" s="1093"/>
      <c r="U3" s="1093"/>
      <c r="V3" s="291"/>
      <c r="W3" s="291"/>
      <c r="X3" s="291"/>
      <c r="Y3" s="291"/>
      <c r="Z3" s="291"/>
      <c r="AA3" s="291"/>
      <c r="AB3" s="291"/>
      <c r="AC3" s="291"/>
      <c r="AD3" s="291"/>
      <c r="AE3" s="291"/>
      <c r="AF3" s="291"/>
      <c r="AG3" s="291"/>
      <c r="AH3" s="291"/>
      <c r="AI3" s="291"/>
      <c r="AJ3" s="291"/>
      <c r="AK3" s="291"/>
      <c r="AL3" s="291"/>
      <c r="AM3" s="291"/>
      <c r="AN3" s="291"/>
      <c r="AO3" s="291"/>
      <c r="AP3" s="292"/>
      <c r="AQ3" s="293"/>
    </row>
    <row r="4" spans="1:45" ht="52.5" customHeight="1">
      <c r="A4" s="1096">
        <v>1.1000000000000001</v>
      </c>
      <c r="B4" s="1099" t="s">
        <v>140</v>
      </c>
      <c r="C4" s="1103" t="s">
        <v>141</v>
      </c>
      <c r="D4" s="1086" t="s">
        <v>11</v>
      </c>
      <c r="E4" s="295" t="s">
        <v>37</v>
      </c>
      <c r="F4" s="296"/>
      <c r="G4" s="297"/>
      <c r="H4" s="298">
        <v>7</v>
      </c>
      <c r="I4" s="299"/>
      <c r="J4" s="299"/>
      <c r="K4" s="298">
        <v>8</v>
      </c>
      <c r="L4" s="299"/>
      <c r="M4" s="299"/>
      <c r="N4" s="298">
        <v>12</v>
      </c>
      <c r="O4" s="299"/>
      <c r="P4" s="299"/>
      <c r="Q4" s="298">
        <v>14</v>
      </c>
      <c r="R4" s="296"/>
      <c r="S4" s="297"/>
      <c r="T4" s="298">
        <v>14</v>
      </c>
      <c r="U4" s="299"/>
      <c r="V4" s="299"/>
      <c r="W4" s="298">
        <v>9</v>
      </c>
      <c r="X4" s="299"/>
      <c r="Y4" s="299"/>
      <c r="Z4" s="298">
        <v>9</v>
      </c>
      <c r="AA4" s="299"/>
      <c r="AB4" s="299"/>
      <c r="AC4" s="298">
        <v>11</v>
      </c>
      <c r="AD4" s="448"/>
      <c r="AE4" s="448"/>
      <c r="AF4" s="298"/>
      <c r="AG4" s="448"/>
      <c r="AH4" s="448"/>
      <c r="AI4" s="298"/>
      <c r="AJ4" s="448"/>
      <c r="AK4" s="448"/>
      <c r="AL4" s="298"/>
      <c r="AM4" s="448"/>
      <c r="AN4" s="448"/>
      <c r="AO4" s="298"/>
      <c r="AP4" s="1033"/>
      <c r="AQ4" s="1079"/>
    </row>
    <row r="5" spans="1:45" ht="0.75" customHeight="1">
      <c r="A5" s="1112"/>
      <c r="B5" s="1114"/>
      <c r="C5" s="1116"/>
      <c r="D5" s="1091"/>
      <c r="E5" s="300" t="s">
        <v>38</v>
      </c>
      <c r="F5" s="297"/>
      <c r="G5" s="297"/>
      <c r="H5" s="301">
        <v>8</v>
      </c>
      <c r="I5" s="302"/>
      <c r="J5" s="302"/>
      <c r="K5" s="301">
        <v>8</v>
      </c>
      <c r="L5" s="302"/>
      <c r="M5" s="302"/>
      <c r="N5" s="301">
        <v>8</v>
      </c>
      <c r="O5" s="302"/>
      <c r="P5" s="302"/>
      <c r="Q5" s="301">
        <v>8</v>
      </c>
      <c r="R5" s="297"/>
      <c r="S5" s="297"/>
      <c r="T5" s="301">
        <v>8</v>
      </c>
      <c r="U5" s="302"/>
      <c r="V5" s="302"/>
      <c r="W5" s="301">
        <v>8</v>
      </c>
      <c r="X5" s="302"/>
      <c r="Y5" s="302"/>
      <c r="Z5" s="301">
        <v>8</v>
      </c>
      <c r="AA5" s="302"/>
      <c r="AB5" s="302"/>
      <c r="AC5" s="301">
        <v>8</v>
      </c>
      <c r="AD5" s="301">
        <v>8</v>
      </c>
      <c r="AE5" s="301">
        <v>8</v>
      </c>
      <c r="AF5" s="301">
        <v>8</v>
      </c>
      <c r="AG5" s="301">
        <v>8</v>
      </c>
      <c r="AH5" s="301">
        <v>8</v>
      </c>
      <c r="AI5" s="301">
        <v>8</v>
      </c>
      <c r="AJ5" s="301">
        <v>8</v>
      </c>
      <c r="AK5" s="301">
        <v>8</v>
      </c>
      <c r="AL5" s="301">
        <v>8</v>
      </c>
      <c r="AM5" s="301">
        <v>8</v>
      </c>
      <c r="AN5" s="301">
        <v>8</v>
      </c>
      <c r="AO5" s="301">
        <v>8</v>
      </c>
      <c r="AP5" s="1034"/>
      <c r="AQ5" s="1079"/>
    </row>
    <row r="6" spans="1:45" ht="52.5" customHeight="1">
      <c r="A6" s="1113"/>
      <c r="B6" s="1115"/>
      <c r="C6" s="1117"/>
      <c r="D6" s="1088"/>
      <c r="E6" s="295"/>
      <c r="F6" s="297"/>
      <c r="G6" s="297"/>
      <c r="H6" s="303"/>
      <c r="I6" s="302"/>
      <c r="J6" s="302"/>
      <c r="K6" s="304"/>
      <c r="L6" s="302"/>
      <c r="M6" s="302"/>
      <c r="N6" s="304"/>
      <c r="O6" s="302"/>
      <c r="P6" s="302"/>
      <c r="Q6" s="304"/>
      <c r="R6" s="297"/>
      <c r="S6" s="297"/>
      <c r="T6" s="305"/>
      <c r="U6" s="302"/>
      <c r="V6" s="302"/>
      <c r="W6" s="305"/>
      <c r="X6" s="302"/>
      <c r="Y6" s="302"/>
      <c r="Z6" s="304"/>
      <c r="AA6" s="302"/>
      <c r="AB6" s="302"/>
      <c r="AC6" s="361"/>
      <c r="AD6" s="450"/>
      <c r="AE6" s="450"/>
      <c r="AF6" s="306"/>
      <c r="AG6" s="450"/>
      <c r="AH6" s="450"/>
      <c r="AI6" s="306"/>
      <c r="AJ6" s="450"/>
      <c r="AK6" s="450"/>
      <c r="AL6" s="306"/>
      <c r="AM6" s="450"/>
      <c r="AN6" s="450"/>
      <c r="AO6" s="306"/>
      <c r="AP6" s="1035"/>
      <c r="AQ6" s="1079"/>
    </row>
    <row r="7" spans="1:45" ht="53.25" customHeight="1">
      <c r="A7" s="1096">
        <v>1.2</v>
      </c>
      <c r="B7" s="1099" t="s">
        <v>142</v>
      </c>
      <c r="C7" s="1102" t="s">
        <v>43</v>
      </c>
      <c r="D7" s="1086" t="s">
        <v>11</v>
      </c>
      <c r="E7" s="307" t="s">
        <v>37</v>
      </c>
      <c r="F7" s="308"/>
      <c r="G7" s="308"/>
      <c r="H7" s="309">
        <v>1</v>
      </c>
      <c r="I7" s="299"/>
      <c r="J7" s="299"/>
      <c r="K7" s="309">
        <v>1</v>
      </c>
      <c r="L7" s="299"/>
      <c r="M7" s="299"/>
      <c r="N7" s="309">
        <v>1</v>
      </c>
      <c r="O7" s="299"/>
      <c r="P7" s="299"/>
      <c r="Q7" s="309">
        <v>1</v>
      </c>
      <c r="R7" s="308"/>
      <c r="S7" s="308"/>
      <c r="T7" s="310">
        <v>1</v>
      </c>
      <c r="U7" s="299"/>
      <c r="V7" s="299"/>
      <c r="W7" s="310">
        <v>1</v>
      </c>
      <c r="X7" s="299"/>
      <c r="Y7" s="299"/>
      <c r="Z7" s="309">
        <v>1</v>
      </c>
      <c r="AA7" s="299"/>
      <c r="AB7" s="299"/>
      <c r="AC7" s="309">
        <v>1</v>
      </c>
      <c r="AD7" s="451"/>
      <c r="AE7" s="451"/>
      <c r="AF7" s="309"/>
      <c r="AG7" s="451"/>
      <c r="AH7" s="451"/>
      <c r="AI7" s="309"/>
      <c r="AJ7" s="451"/>
      <c r="AK7" s="451"/>
      <c r="AL7" s="309"/>
      <c r="AM7" s="451"/>
      <c r="AN7" s="451"/>
      <c r="AO7" s="309"/>
      <c r="AP7" s="1033"/>
      <c r="AQ7" s="1079"/>
    </row>
    <row r="8" spans="1:45" ht="1.5" customHeight="1">
      <c r="A8" s="1097"/>
      <c r="B8" s="1100"/>
      <c r="C8" s="1103"/>
      <c r="D8" s="1091"/>
      <c r="E8" s="307" t="s">
        <v>38</v>
      </c>
      <c r="F8" s="308"/>
      <c r="G8" s="308"/>
      <c r="H8" s="309">
        <v>0.8</v>
      </c>
      <c r="I8" s="299"/>
      <c r="J8" s="299"/>
      <c r="K8" s="311">
        <v>0.8</v>
      </c>
      <c r="L8" s="299"/>
      <c r="M8" s="299"/>
      <c r="N8" s="309">
        <v>0.8</v>
      </c>
      <c r="O8" s="299"/>
      <c r="P8" s="299"/>
      <c r="Q8" s="309">
        <v>0.8</v>
      </c>
      <c r="R8" s="308"/>
      <c r="S8" s="308"/>
      <c r="T8" s="309">
        <v>0.8</v>
      </c>
      <c r="U8" s="299"/>
      <c r="V8" s="299"/>
      <c r="W8" s="311">
        <v>0.8</v>
      </c>
      <c r="X8" s="299"/>
      <c r="Y8" s="299"/>
      <c r="Z8" s="309">
        <v>0.8</v>
      </c>
      <c r="AA8" s="299"/>
      <c r="AB8" s="299"/>
      <c r="AC8" s="309">
        <v>0.8</v>
      </c>
      <c r="AD8" s="309">
        <v>0.8</v>
      </c>
      <c r="AE8" s="309">
        <v>0.8</v>
      </c>
      <c r="AF8" s="309">
        <v>0.8</v>
      </c>
      <c r="AG8" s="309">
        <v>0.8</v>
      </c>
      <c r="AH8" s="309">
        <v>0.8</v>
      </c>
      <c r="AI8" s="309">
        <v>0.8</v>
      </c>
      <c r="AJ8" s="309">
        <v>0.8</v>
      </c>
      <c r="AK8" s="309">
        <v>0.8</v>
      </c>
      <c r="AL8" s="309">
        <v>0.8</v>
      </c>
      <c r="AM8" s="309">
        <v>0.8</v>
      </c>
      <c r="AN8" s="309">
        <v>0.8</v>
      </c>
      <c r="AO8" s="309">
        <v>0.8</v>
      </c>
      <c r="AP8" s="1034"/>
      <c r="AQ8" s="1079"/>
    </row>
    <row r="9" spans="1:45" ht="53.25" customHeight="1">
      <c r="A9" s="1098"/>
      <c r="B9" s="1101"/>
      <c r="C9" s="1104"/>
      <c r="D9" s="1088"/>
      <c r="E9" s="307" t="s">
        <v>42</v>
      </c>
      <c r="F9" s="297"/>
      <c r="G9" s="297"/>
      <c r="H9" s="304"/>
      <c r="I9" s="302"/>
      <c r="J9" s="302"/>
      <c r="K9" s="304"/>
      <c r="L9" s="302"/>
      <c r="M9" s="302"/>
      <c r="N9" s="304"/>
      <c r="O9" s="302"/>
      <c r="P9" s="302"/>
      <c r="Q9" s="304"/>
      <c r="R9" s="297"/>
      <c r="S9" s="297"/>
      <c r="T9" s="304"/>
      <c r="U9" s="302"/>
      <c r="V9" s="302"/>
      <c r="W9" s="304"/>
      <c r="X9" s="302"/>
      <c r="Y9" s="302"/>
      <c r="Z9" s="304"/>
      <c r="AA9" s="302"/>
      <c r="AB9" s="302"/>
      <c r="AC9" s="351"/>
      <c r="AD9" s="449"/>
      <c r="AE9" s="449"/>
      <c r="AF9" s="301"/>
      <c r="AG9" s="449"/>
      <c r="AH9" s="449"/>
      <c r="AI9" s="301"/>
      <c r="AJ9" s="449"/>
      <c r="AK9" s="449"/>
      <c r="AL9" s="301"/>
      <c r="AM9" s="449"/>
      <c r="AN9" s="449"/>
      <c r="AO9" s="301"/>
      <c r="AP9" s="1035"/>
      <c r="AQ9" s="1079"/>
    </row>
    <row r="10" spans="1:45" ht="53.25" customHeight="1">
      <c r="A10" s="1081">
        <v>1.3</v>
      </c>
      <c r="B10" s="1018" t="s">
        <v>143</v>
      </c>
      <c r="C10" s="1105" t="s">
        <v>164</v>
      </c>
      <c r="D10" s="1086" t="s">
        <v>11</v>
      </c>
      <c r="E10" s="307" t="s">
        <v>37</v>
      </c>
      <c r="F10" s="308"/>
      <c r="G10" s="308"/>
      <c r="H10" s="309">
        <v>0.67</v>
      </c>
      <c r="I10" s="299"/>
      <c r="J10" s="299"/>
      <c r="K10" s="309">
        <v>0</v>
      </c>
      <c r="L10" s="299"/>
      <c r="M10" s="299"/>
      <c r="N10" s="309">
        <v>0.67</v>
      </c>
      <c r="O10" s="299"/>
      <c r="P10" s="299"/>
      <c r="Q10" s="309">
        <v>0</v>
      </c>
      <c r="R10" s="308"/>
      <c r="S10" s="308"/>
      <c r="T10" s="309">
        <v>0.5</v>
      </c>
      <c r="U10" s="299"/>
      <c r="V10" s="299"/>
      <c r="W10" s="309">
        <v>1</v>
      </c>
      <c r="X10" s="299"/>
      <c r="Y10" s="299"/>
      <c r="Z10" s="309">
        <v>0.25</v>
      </c>
      <c r="AA10" s="299"/>
      <c r="AB10" s="299"/>
      <c r="AC10" s="309">
        <v>0.5</v>
      </c>
      <c r="AD10" s="451"/>
      <c r="AE10" s="451"/>
      <c r="AF10" s="309"/>
      <c r="AG10" s="451"/>
      <c r="AH10" s="451"/>
      <c r="AI10" s="309"/>
      <c r="AJ10" s="451"/>
      <c r="AK10" s="451"/>
      <c r="AL10" s="309"/>
      <c r="AM10" s="451"/>
      <c r="AN10" s="451"/>
      <c r="AO10" s="309"/>
      <c r="AP10" s="1033"/>
      <c r="AQ10" s="1079"/>
    </row>
    <row r="11" spans="1:45" ht="1.5" customHeight="1">
      <c r="A11" s="1082"/>
      <c r="B11" s="1095"/>
      <c r="C11" s="1106"/>
      <c r="D11" s="1091"/>
      <c r="E11" s="307" t="s">
        <v>38</v>
      </c>
      <c r="F11" s="308"/>
      <c r="G11" s="308"/>
      <c r="H11" s="309">
        <v>0.85</v>
      </c>
      <c r="I11" s="299"/>
      <c r="J11" s="299"/>
      <c r="K11" s="311">
        <v>0.85</v>
      </c>
      <c r="L11" s="299"/>
      <c r="M11" s="299"/>
      <c r="N11" s="309">
        <v>0.85</v>
      </c>
      <c r="O11" s="299"/>
      <c r="P11" s="299"/>
      <c r="Q11" s="309">
        <v>0.85</v>
      </c>
      <c r="R11" s="308"/>
      <c r="S11" s="308"/>
      <c r="T11" s="309">
        <v>0.85</v>
      </c>
      <c r="U11" s="299"/>
      <c r="V11" s="299"/>
      <c r="W11" s="311">
        <v>0.85</v>
      </c>
      <c r="X11" s="299"/>
      <c r="Y11" s="299"/>
      <c r="Z11" s="309">
        <v>0.85</v>
      </c>
      <c r="AA11" s="299"/>
      <c r="AB11" s="299"/>
      <c r="AC11" s="309">
        <v>0.85</v>
      </c>
      <c r="AD11" s="451"/>
      <c r="AE11" s="451"/>
      <c r="AF11" s="309">
        <v>0.85</v>
      </c>
      <c r="AG11" s="451"/>
      <c r="AH11" s="451"/>
      <c r="AI11" s="309">
        <v>0.85</v>
      </c>
      <c r="AJ11" s="451"/>
      <c r="AK11" s="451"/>
      <c r="AL11" s="309">
        <v>0.85</v>
      </c>
      <c r="AM11" s="451"/>
      <c r="AN11" s="451"/>
      <c r="AO11" s="309">
        <v>0.85</v>
      </c>
      <c r="AP11" s="1034"/>
      <c r="AQ11" s="1079"/>
    </row>
    <row r="12" spans="1:45" ht="1.5" customHeight="1">
      <c r="A12" s="1082"/>
      <c r="B12" s="1095"/>
      <c r="C12" s="1106"/>
      <c r="D12" s="1091"/>
      <c r="E12" s="307" t="s">
        <v>165</v>
      </c>
      <c r="F12" s="308"/>
      <c r="G12" s="308"/>
      <c r="H12" s="309"/>
      <c r="I12" s="299"/>
      <c r="J12" s="299"/>
      <c r="K12" s="311"/>
      <c r="L12" s="299"/>
      <c r="M12" s="299"/>
      <c r="N12" s="309"/>
      <c r="O12" s="299"/>
      <c r="P12" s="299"/>
      <c r="Q12" s="309"/>
      <c r="R12" s="308"/>
      <c r="S12" s="308"/>
      <c r="T12" s="309"/>
      <c r="U12" s="299"/>
      <c r="V12" s="299"/>
      <c r="W12" s="311"/>
      <c r="X12" s="299"/>
      <c r="Y12" s="299"/>
      <c r="Z12" s="309"/>
      <c r="AA12" s="299"/>
      <c r="AB12" s="299"/>
      <c r="AC12" s="309"/>
      <c r="AD12" s="309">
        <v>0.6</v>
      </c>
      <c r="AE12" s="309">
        <v>0.6</v>
      </c>
      <c r="AF12" s="309">
        <v>0.6</v>
      </c>
      <c r="AG12" s="309">
        <v>0.6</v>
      </c>
      <c r="AH12" s="309">
        <v>0.6</v>
      </c>
      <c r="AI12" s="309">
        <v>0.6</v>
      </c>
      <c r="AJ12" s="309">
        <v>0.6</v>
      </c>
      <c r="AK12" s="309">
        <v>0.6</v>
      </c>
      <c r="AL12" s="309">
        <v>0.6</v>
      </c>
      <c r="AM12" s="309">
        <v>0.6</v>
      </c>
      <c r="AN12" s="309">
        <v>0.6</v>
      </c>
      <c r="AO12" s="309">
        <v>0.6</v>
      </c>
      <c r="AP12" s="1034"/>
      <c r="AQ12" s="1079"/>
    </row>
    <row r="13" spans="1:45" ht="54" customHeight="1">
      <c r="A13" s="1082"/>
      <c r="B13" s="1095"/>
      <c r="C13" s="1107"/>
      <c r="D13" s="1088"/>
      <c r="E13" s="307" t="s">
        <v>42</v>
      </c>
      <c r="F13" s="297"/>
      <c r="G13" s="297"/>
      <c r="H13" s="312"/>
      <c r="I13" s="302"/>
      <c r="J13" s="302"/>
      <c r="K13" s="312"/>
      <c r="L13" s="302"/>
      <c r="M13" s="302"/>
      <c r="N13" s="312"/>
      <c r="O13" s="302"/>
      <c r="P13" s="302"/>
      <c r="Q13" s="312"/>
      <c r="R13" s="297"/>
      <c r="S13" s="297"/>
      <c r="T13" s="312"/>
      <c r="U13" s="302"/>
      <c r="V13" s="302"/>
      <c r="W13" s="304"/>
      <c r="X13" s="302"/>
      <c r="Y13" s="302"/>
      <c r="Z13" s="312"/>
      <c r="AA13" s="302"/>
      <c r="AB13" s="302"/>
      <c r="AC13" s="312"/>
      <c r="AD13" s="449"/>
      <c r="AE13" s="449"/>
      <c r="AF13" s="301"/>
      <c r="AG13" s="449"/>
      <c r="AH13" s="449"/>
      <c r="AI13" s="301"/>
      <c r="AJ13" s="449"/>
      <c r="AK13" s="449"/>
      <c r="AL13" s="301"/>
      <c r="AM13" s="449"/>
      <c r="AN13" s="449"/>
      <c r="AO13" s="301"/>
      <c r="AP13" s="1035"/>
      <c r="AQ13" s="1079"/>
    </row>
    <row r="14" spans="1:45" s="313" customFormat="1" ht="57.75" customHeight="1">
      <c r="A14" s="1092" t="s">
        <v>144</v>
      </c>
      <c r="B14" s="1093"/>
      <c r="C14" s="1093"/>
      <c r="D14" s="1093"/>
      <c r="E14" s="1093"/>
      <c r="F14" s="1093"/>
      <c r="G14" s="1093"/>
      <c r="H14" s="1093"/>
      <c r="I14" s="1093"/>
      <c r="J14" s="1093"/>
      <c r="K14" s="1093"/>
      <c r="L14" s="1093"/>
      <c r="M14" s="1093"/>
      <c r="N14" s="1093"/>
      <c r="O14" s="1093"/>
      <c r="P14" s="1093"/>
      <c r="Q14" s="1093"/>
      <c r="R14" s="1093"/>
      <c r="S14" s="1093"/>
      <c r="T14" s="1093"/>
      <c r="U14" s="1093"/>
      <c r="V14" s="291"/>
      <c r="W14" s="291"/>
      <c r="X14" s="291"/>
      <c r="Y14" s="291"/>
      <c r="Z14" s="291"/>
      <c r="AA14" s="291"/>
      <c r="AB14" s="291"/>
      <c r="AC14" s="291"/>
      <c r="AD14" s="456"/>
      <c r="AE14" s="456"/>
      <c r="AF14" s="456"/>
      <c r="AG14" s="456"/>
      <c r="AH14" s="456"/>
      <c r="AI14" s="456"/>
      <c r="AJ14" s="456"/>
      <c r="AK14" s="456"/>
      <c r="AL14" s="456"/>
      <c r="AM14" s="456"/>
      <c r="AN14" s="456"/>
      <c r="AO14" s="456"/>
      <c r="AP14" s="292"/>
      <c r="AQ14" s="293"/>
    </row>
    <row r="15" spans="1:45" ht="26.25" customHeight="1">
      <c r="A15" s="1081">
        <v>2.1</v>
      </c>
      <c r="B15" s="1018" t="s">
        <v>183</v>
      </c>
      <c r="C15" s="1084" t="s">
        <v>45</v>
      </c>
      <c r="D15" s="1086" t="s">
        <v>11</v>
      </c>
      <c r="E15" s="314" t="s">
        <v>37</v>
      </c>
      <c r="F15" s="315"/>
      <c r="G15" s="316"/>
      <c r="H15" s="317"/>
      <c r="I15" s="316"/>
      <c r="J15" s="316"/>
      <c r="K15" s="318"/>
      <c r="L15" s="316"/>
      <c r="M15" s="316"/>
      <c r="N15" s="318"/>
      <c r="O15" s="316"/>
      <c r="P15" s="316"/>
      <c r="Q15" s="318"/>
      <c r="R15" s="578"/>
      <c r="S15" s="579"/>
      <c r="T15" s="473"/>
      <c r="U15" s="579"/>
      <c r="V15" s="579"/>
      <c r="W15" s="473"/>
      <c r="X15" s="579"/>
      <c r="Y15" s="579"/>
      <c r="Z15" s="474"/>
      <c r="AA15" s="579"/>
      <c r="AB15" s="579"/>
      <c r="AC15" s="474"/>
      <c r="AD15" s="474"/>
      <c r="AE15" s="474"/>
      <c r="AF15" s="478"/>
      <c r="AG15" s="474"/>
      <c r="AH15" s="474"/>
      <c r="AI15" s="478"/>
      <c r="AJ15" s="474"/>
      <c r="AK15" s="474"/>
      <c r="AL15" s="478"/>
      <c r="AM15" s="474"/>
      <c r="AN15" s="474"/>
      <c r="AO15" s="478"/>
      <c r="AP15" s="1077"/>
      <c r="AQ15" s="1079"/>
    </row>
    <row r="16" spans="1:45" ht="21.75" customHeight="1">
      <c r="A16" s="1081"/>
      <c r="B16" s="1018"/>
      <c r="C16" s="1084"/>
      <c r="D16" s="1087"/>
      <c r="E16" s="314"/>
      <c r="F16" s="315"/>
      <c r="G16" s="296"/>
      <c r="H16" s="321"/>
      <c r="I16" s="296"/>
      <c r="J16" s="296"/>
      <c r="K16" s="321"/>
      <c r="L16" s="296"/>
      <c r="M16" s="296"/>
      <c r="N16" s="321"/>
      <c r="O16" s="296"/>
      <c r="P16" s="296"/>
      <c r="Q16" s="321"/>
      <c r="R16" s="471"/>
      <c r="S16" s="472"/>
      <c r="T16" s="475"/>
      <c r="U16" s="472"/>
      <c r="V16" s="472"/>
      <c r="W16" s="475"/>
      <c r="X16" s="472"/>
      <c r="Y16" s="472"/>
      <c r="Z16" s="475"/>
      <c r="AA16" s="472"/>
      <c r="AB16" s="472"/>
      <c r="AC16" s="475"/>
      <c r="AD16" s="475"/>
      <c r="AE16" s="475"/>
      <c r="AF16" s="479"/>
      <c r="AG16" s="475"/>
      <c r="AH16" s="475"/>
      <c r="AI16" s="479"/>
      <c r="AJ16" s="475"/>
      <c r="AK16" s="475"/>
      <c r="AL16" s="479"/>
      <c r="AM16" s="475"/>
      <c r="AN16" s="475"/>
      <c r="AO16" s="479"/>
      <c r="AP16" s="1078"/>
      <c r="AQ16" s="1079"/>
    </row>
    <row r="17" spans="1:257" ht="1.5" customHeight="1">
      <c r="A17" s="1081"/>
      <c r="B17" s="1018"/>
      <c r="C17" s="1084"/>
      <c r="D17" s="1087"/>
      <c r="E17" s="314" t="s">
        <v>145</v>
      </c>
      <c r="F17" s="324"/>
      <c r="G17" s="324"/>
      <c r="H17" s="320"/>
      <c r="I17" s="325"/>
      <c r="J17" s="325"/>
      <c r="K17" s="320"/>
      <c r="L17" s="325"/>
      <c r="M17" s="325"/>
      <c r="N17" s="320"/>
      <c r="O17" s="325"/>
      <c r="P17" s="325"/>
      <c r="Q17" s="326"/>
      <c r="R17" s="476"/>
      <c r="S17" s="514">
        <v>0</v>
      </c>
      <c r="T17" s="474"/>
      <c r="U17" s="515"/>
      <c r="V17" s="515"/>
      <c r="W17" s="474"/>
      <c r="X17" s="515"/>
      <c r="Y17" s="515"/>
      <c r="Z17" s="474"/>
      <c r="AA17" s="515"/>
      <c r="AB17" s="515"/>
      <c r="AC17" s="474"/>
      <c r="AD17" s="474"/>
      <c r="AE17" s="474"/>
      <c r="AF17" s="478">
        <v>0</v>
      </c>
      <c r="AG17" s="474"/>
      <c r="AH17" s="474"/>
      <c r="AI17" s="478">
        <v>0</v>
      </c>
      <c r="AJ17" s="474"/>
      <c r="AK17" s="474"/>
      <c r="AL17" s="478">
        <v>0</v>
      </c>
      <c r="AM17" s="474"/>
      <c r="AN17" s="474"/>
      <c r="AO17" s="478">
        <v>0</v>
      </c>
      <c r="AP17" s="1034"/>
      <c r="AQ17" s="1079"/>
    </row>
    <row r="18" spans="1:257" ht="1.5" customHeight="1">
      <c r="A18" s="1082"/>
      <c r="B18" s="1095"/>
      <c r="C18" s="1085"/>
      <c r="D18" s="1091"/>
      <c r="E18" s="329" t="s">
        <v>146</v>
      </c>
      <c r="F18" s="297"/>
      <c r="G18" s="297"/>
      <c r="H18" s="330"/>
      <c r="I18" s="331"/>
      <c r="J18" s="331"/>
      <c r="K18" s="330"/>
      <c r="L18" s="331"/>
      <c r="M18" s="331"/>
      <c r="N18" s="330"/>
      <c r="O18" s="331"/>
      <c r="P18" s="331"/>
      <c r="Q18" s="330"/>
      <c r="R18" s="477"/>
      <c r="S18" s="514">
        <v>-0.2</v>
      </c>
      <c r="T18" s="473">
        <v>-0.2</v>
      </c>
      <c r="U18" s="516"/>
      <c r="V18" s="516"/>
      <c r="W18" s="473"/>
      <c r="X18" s="516"/>
      <c r="Y18" s="516"/>
      <c r="Z18" s="473"/>
      <c r="AA18" s="516"/>
      <c r="AB18" s="516"/>
      <c r="AC18" s="473"/>
      <c r="AD18" s="473"/>
      <c r="AE18" s="473"/>
      <c r="AF18" s="513">
        <v>-0.2</v>
      </c>
      <c r="AG18" s="473"/>
      <c r="AH18" s="473"/>
      <c r="AI18" s="513">
        <v>-0.2</v>
      </c>
      <c r="AJ18" s="473"/>
      <c r="AK18" s="473"/>
      <c r="AL18" s="513">
        <v>-0.2</v>
      </c>
      <c r="AM18" s="473"/>
      <c r="AN18" s="473"/>
      <c r="AO18" s="513">
        <v>-0.2</v>
      </c>
      <c r="AP18" s="1034"/>
      <c r="AQ18" s="1080"/>
    </row>
    <row r="19" spans="1:257" ht="21.75" customHeight="1">
      <c r="A19" s="1082"/>
      <c r="B19" s="1083"/>
      <c r="C19" s="1085"/>
      <c r="D19" s="1088"/>
      <c r="E19" s="332"/>
      <c r="F19" s="316"/>
      <c r="G19" s="316"/>
      <c r="H19" s="333"/>
      <c r="I19" s="302"/>
      <c r="J19" s="302"/>
      <c r="K19" s="333"/>
      <c r="L19" s="302"/>
      <c r="M19" s="302"/>
      <c r="N19" s="333"/>
      <c r="O19" s="302"/>
      <c r="P19" s="302"/>
      <c r="Q19" s="333"/>
      <c r="R19" s="297"/>
      <c r="S19" s="469"/>
      <c r="T19" s="470"/>
      <c r="U19" s="449"/>
      <c r="V19" s="449"/>
      <c r="W19" s="470"/>
      <c r="X19" s="449"/>
      <c r="Y19" s="449"/>
      <c r="Z19" s="470"/>
      <c r="AA19" s="449"/>
      <c r="AB19" s="449"/>
      <c r="AC19" s="450"/>
      <c r="AD19" s="450"/>
      <c r="AE19" s="450"/>
      <c r="AF19" s="306"/>
      <c r="AG19" s="450"/>
      <c r="AH19" s="450"/>
      <c r="AI19" s="306"/>
      <c r="AJ19" s="450"/>
      <c r="AK19" s="450"/>
      <c r="AL19" s="306"/>
      <c r="AM19" s="450"/>
      <c r="AN19" s="450"/>
      <c r="AO19" s="306"/>
      <c r="AP19" s="1035"/>
      <c r="AQ19" s="1080"/>
    </row>
    <row r="20" spans="1:257" ht="37.5" customHeight="1">
      <c r="A20" s="1081">
        <v>2.2000000000000002</v>
      </c>
      <c r="B20" s="1018" t="s">
        <v>224</v>
      </c>
      <c r="C20" s="1084" t="s">
        <v>170</v>
      </c>
      <c r="D20" s="1086" t="s">
        <v>11</v>
      </c>
      <c r="E20" s="314" t="s">
        <v>37</v>
      </c>
      <c r="F20" s="315"/>
      <c r="G20" s="316"/>
      <c r="H20" s="317"/>
      <c r="I20" s="316"/>
      <c r="J20" s="316"/>
      <c r="K20" s="318"/>
      <c r="L20" s="316"/>
      <c r="M20" s="316"/>
      <c r="N20" s="318"/>
      <c r="O20" s="316"/>
      <c r="P20" s="316"/>
      <c r="Q20" s="318"/>
      <c r="R20" s="319"/>
      <c r="S20" s="319"/>
      <c r="T20" s="575"/>
      <c r="U20" s="319"/>
      <c r="V20" s="319"/>
      <c r="W20" s="575"/>
      <c r="X20" s="319"/>
      <c r="Y20" s="319"/>
      <c r="Z20" s="320"/>
      <c r="AA20" s="319"/>
      <c r="AB20" s="319"/>
      <c r="AC20" s="455">
        <v>10000</v>
      </c>
      <c r="AD20" s="576"/>
      <c r="AE20" s="576"/>
      <c r="AF20" s="577"/>
      <c r="AG20" s="576"/>
      <c r="AH20" s="576"/>
      <c r="AI20" s="577"/>
      <c r="AJ20" s="576"/>
      <c r="AK20" s="576"/>
      <c r="AL20" s="577"/>
      <c r="AM20" s="576"/>
      <c r="AN20" s="576"/>
      <c r="AO20" s="577"/>
      <c r="AP20" s="1077"/>
      <c r="AQ20" s="1079"/>
    </row>
    <row r="21" spans="1:257" ht="62.25" hidden="1" customHeight="1">
      <c r="A21" s="1081"/>
      <c r="B21" s="1018"/>
      <c r="C21" s="1084"/>
      <c r="D21" s="1087"/>
      <c r="E21" s="314"/>
      <c r="F21" s="315"/>
      <c r="G21" s="296"/>
      <c r="H21" s="321"/>
      <c r="I21" s="296"/>
      <c r="J21" s="296"/>
      <c r="K21" s="321"/>
      <c r="L21" s="296"/>
      <c r="M21" s="296"/>
      <c r="N21" s="321"/>
      <c r="O21" s="296"/>
      <c r="P21" s="296"/>
      <c r="Q21" s="321"/>
      <c r="R21" s="322"/>
      <c r="S21" s="322"/>
      <c r="T21" s="323"/>
      <c r="U21" s="322"/>
      <c r="V21" s="322"/>
      <c r="W21" s="323"/>
      <c r="X21" s="322"/>
      <c r="Y21" s="322"/>
      <c r="Z21" s="323"/>
      <c r="AA21" s="322"/>
      <c r="AB21" s="322"/>
      <c r="AD21" s="446"/>
      <c r="AE21" s="457"/>
      <c r="AF21" s="458"/>
      <c r="AG21" s="457"/>
      <c r="AH21" s="457"/>
      <c r="AI21" s="458"/>
      <c r="AJ21" s="457"/>
      <c r="AK21" s="457"/>
      <c r="AL21" s="458"/>
      <c r="AM21" s="457"/>
      <c r="AN21" s="457"/>
      <c r="AP21" s="1078"/>
      <c r="AQ21" s="1079"/>
    </row>
    <row r="22" spans="1:257" ht="1.5" customHeight="1">
      <c r="A22" s="1081"/>
      <c r="B22" s="1018"/>
      <c r="C22" s="1084"/>
      <c r="D22" s="1087"/>
      <c r="E22" s="314" t="s">
        <v>145</v>
      </c>
      <c r="F22" s="324"/>
      <c r="G22" s="324"/>
      <c r="H22" s="320"/>
      <c r="I22" s="325"/>
      <c r="J22" s="325"/>
      <c r="K22" s="320"/>
      <c r="L22" s="325"/>
      <c r="M22" s="325"/>
      <c r="N22" s="320"/>
      <c r="O22" s="325"/>
      <c r="P22" s="325"/>
      <c r="Q22" s="326"/>
      <c r="R22" s="327"/>
      <c r="S22" s="328"/>
      <c r="T22" s="320">
        <v>5940</v>
      </c>
      <c r="U22" s="325"/>
      <c r="V22" s="325"/>
      <c r="W22" s="320">
        <f>T22*2</f>
        <v>11880</v>
      </c>
      <c r="X22" s="325"/>
      <c r="Y22" s="325"/>
      <c r="Z22" s="320">
        <f>W22+T22</f>
        <v>17820</v>
      </c>
      <c r="AA22" s="325"/>
      <c r="AB22" s="325"/>
      <c r="AC22" s="455">
        <v>23760</v>
      </c>
      <c r="AD22" s="457"/>
      <c r="AE22" s="459"/>
      <c r="AF22" s="458">
        <v>38660</v>
      </c>
      <c r="AG22" s="457"/>
      <c r="AH22" s="457"/>
      <c r="AI22" s="458">
        <v>53560</v>
      </c>
      <c r="AJ22" s="457"/>
      <c r="AK22" s="457"/>
      <c r="AL22" s="458">
        <v>68460</v>
      </c>
      <c r="AM22" s="457"/>
      <c r="AN22" s="457"/>
      <c r="AO22" s="458">
        <v>83360</v>
      </c>
      <c r="AP22" s="1034"/>
      <c r="AQ22" s="1079"/>
    </row>
    <row r="23" spans="1:257" ht="46.5" customHeight="1">
      <c r="A23" s="1082"/>
      <c r="B23" s="1083"/>
      <c r="C23" s="1085"/>
      <c r="D23" s="1088"/>
      <c r="E23" s="332"/>
      <c r="F23" s="316"/>
      <c r="G23" s="316"/>
      <c r="H23" s="333"/>
      <c r="I23" s="302"/>
      <c r="J23" s="302"/>
      <c r="K23" s="333"/>
      <c r="L23" s="302"/>
      <c r="M23" s="302"/>
      <c r="N23" s="333"/>
      <c r="O23" s="302"/>
      <c r="P23" s="302"/>
      <c r="Q23" s="333"/>
      <c r="R23" s="297"/>
      <c r="S23" s="297"/>
      <c r="T23" s="462"/>
      <c r="U23" s="302"/>
      <c r="V23" s="302"/>
      <c r="W23" s="462"/>
      <c r="X23" s="302"/>
      <c r="Y23" s="302"/>
      <c r="Z23" s="462"/>
      <c r="AA23" s="302"/>
      <c r="AB23" s="302"/>
      <c r="AC23" s="306"/>
      <c r="AD23" s="460"/>
      <c r="AE23" s="460"/>
      <c r="AF23" s="461"/>
      <c r="AG23" s="460"/>
      <c r="AH23" s="460"/>
      <c r="AI23" s="461"/>
      <c r="AJ23" s="460"/>
      <c r="AK23" s="460"/>
      <c r="AL23" s="461"/>
      <c r="AM23" s="460"/>
      <c r="AN23" s="460"/>
      <c r="AO23" s="461"/>
      <c r="AP23" s="1035"/>
      <c r="AQ23" s="1080"/>
    </row>
    <row r="24" spans="1:257" s="313" customFormat="1" ht="57.75" customHeight="1">
      <c r="A24" s="1092" t="s">
        <v>147</v>
      </c>
      <c r="B24" s="1093"/>
      <c r="C24" s="1093"/>
      <c r="D24" s="1093"/>
      <c r="E24" s="1093"/>
      <c r="F24" s="1093"/>
      <c r="G24" s="1093"/>
      <c r="H24" s="1093"/>
      <c r="I24" s="1093"/>
      <c r="J24" s="1093"/>
      <c r="K24" s="1093"/>
      <c r="L24" s="1093"/>
      <c r="M24" s="1093"/>
      <c r="N24" s="1093"/>
      <c r="O24" s="1093"/>
      <c r="P24" s="1093"/>
      <c r="Q24" s="1093"/>
      <c r="R24" s="1093"/>
      <c r="S24" s="1093"/>
      <c r="T24" s="1093"/>
      <c r="U24" s="1093"/>
      <c r="V24" s="291"/>
      <c r="W24" s="291"/>
      <c r="X24" s="291"/>
      <c r="Y24" s="291"/>
      <c r="Z24" s="291"/>
      <c r="AA24" s="291"/>
      <c r="AB24" s="291"/>
      <c r="AC24" s="291"/>
      <c r="AD24" s="291"/>
      <c r="AE24" s="291"/>
      <c r="AF24" s="291"/>
      <c r="AG24" s="291"/>
      <c r="AH24" s="291"/>
      <c r="AI24" s="291"/>
      <c r="AJ24" s="291"/>
      <c r="AK24" s="291"/>
      <c r="AL24" s="291"/>
      <c r="AM24" s="291"/>
      <c r="AN24" s="291"/>
      <c r="AO24" s="291"/>
      <c r="AP24" s="292"/>
      <c r="AQ24" s="293"/>
    </row>
    <row r="25" spans="1:257" ht="15.75" hidden="1" customHeight="1">
      <c r="A25" s="335"/>
      <c r="B25" s="336"/>
      <c r="C25" s="337"/>
      <c r="D25" s="337"/>
      <c r="E25" s="338"/>
      <c r="F25" s="339"/>
      <c r="G25" s="340"/>
      <c r="H25" s="339" t="e">
        <f>IF(#REF!&gt;100, "N/A", IF(#REF!&gt;=80, "Green", IF(#REF!&gt;=50, "Amber", IF(#REF! &lt;=0, "N/A", "Red" ) ) ) )</f>
        <v>#REF!</v>
      </c>
      <c r="I25" s="339" t="e">
        <f>IF(#REF!&gt;100, "N/A", IF(#REF!&gt;=80, "Green", IF(#REF!&gt;=50, "Amber", IF(#REF! &lt;=0, "N/A", "Red" ) ) ) )</f>
        <v>#REF!</v>
      </c>
      <c r="J25" s="339" t="e">
        <f>IF(#REF!&gt;100, "N/A", IF(#REF!&gt;=80, "Green", IF(#REF!&gt;=50, "Amber", IF(#REF! &lt;=0, "N/A", "Red" ) ) ) )</f>
        <v>#REF!</v>
      </c>
      <c r="K25" s="341"/>
      <c r="L25" s="341"/>
      <c r="M25" s="341"/>
      <c r="N25" s="341"/>
      <c r="O25" s="341"/>
      <c r="P25" s="341"/>
      <c r="Q25" s="341"/>
      <c r="R25" s="339"/>
      <c r="S25" s="340"/>
      <c r="T25" s="339" t="e">
        <f>IF(#REF!&gt;100, "N/A", IF(#REF!&gt;=80, "Green", IF(#REF!&gt;=50, "Amber", IF(#REF! &lt;=0, "N/A", "Red" ) ) ) )</f>
        <v>#REF!</v>
      </c>
      <c r="U25" s="339" t="e">
        <f>IF(#REF!&gt;100, "N/A", IF(#REF!&gt;=80, "Green", IF(#REF!&gt;=50, "Amber", IF(#REF! &lt;=0, "N/A", "Red" ) ) ) )</f>
        <v>#REF!</v>
      </c>
      <c r="V25" s="339" t="e">
        <f>IF(#REF!&gt;100, "N/A", IF(#REF!&gt;=80, "Green", IF(#REF!&gt;=50, "Amber", IF(#REF! &lt;=0, "N/A", "Red" ) ) ) )</f>
        <v>#REF!</v>
      </c>
      <c r="W25" s="341"/>
      <c r="X25" s="341"/>
      <c r="Y25" s="341"/>
      <c r="Z25" s="341"/>
      <c r="AA25" s="341"/>
      <c r="AB25" s="341"/>
      <c r="AC25" s="341"/>
      <c r="AD25" s="447"/>
      <c r="AE25" s="447"/>
      <c r="AF25" s="341"/>
      <c r="AG25" s="447"/>
      <c r="AH25" s="447"/>
      <c r="AI25" s="341"/>
      <c r="AJ25" s="447"/>
      <c r="AK25" s="447"/>
      <c r="AL25" s="341"/>
      <c r="AM25" s="447"/>
      <c r="AN25" s="447"/>
      <c r="AO25" s="341"/>
      <c r="AP25" s="342"/>
      <c r="AQ25" s="343"/>
    </row>
    <row r="26" spans="1:257" ht="52.5" customHeight="1">
      <c r="A26" s="1081">
        <v>3.1</v>
      </c>
      <c r="B26" s="1094" t="s">
        <v>148</v>
      </c>
      <c r="C26" s="1084" t="s">
        <v>45</v>
      </c>
      <c r="D26" s="1086" t="s">
        <v>11</v>
      </c>
      <c r="E26" s="344" t="s">
        <v>37</v>
      </c>
      <c r="F26" s="297"/>
      <c r="G26" s="297"/>
      <c r="H26" s="345">
        <v>0.94</v>
      </c>
      <c r="I26" s="299"/>
      <c r="J26" s="299"/>
      <c r="K26" s="345">
        <v>0.49</v>
      </c>
      <c r="L26" s="299"/>
      <c r="M26" s="299"/>
      <c r="N26" s="345">
        <v>0.9</v>
      </c>
      <c r="O26" s="299"/>
      <c r="P26" s="299"/>
      <c r="Q26" s="345">
        <v>0.81</v>
      </c>
      <c r="R26" s="297"/>
      <c r="S26" s="297"/>
      <c r="T26" s="345">
        <v>0.84</v>
      </c>
      <c r="U26" s="299"/>
      <c r="V26" s="299"/>
      <c r="W26" s="345">
        <v>0.46</v>
      </c>
      <c r="X26" s="299"/>
      <c r="Y26" s="299"/>
      <c r="Z26" s="345">
        <v>0.72</v>
      </c>
      <c r="AA26" s="299"/>
      <c r="AB26" s="299"/>
      <c r="AC26" s="345">
        <v>0.63</v>
      </c>
      <c r="AD26" s="452"/>
      <c r="AE26" s="452"/>
      <c r="AF26" s="345"/>
      <c r="AG26" s="452"/>
      <c r="AH26" s="452"/>
      <c r="AI26" s="345"/>
      <c r="AJ26" s="452"/>
      <c r="AK26" s="452"/>
      <c r="AL26" s="345"/>
      <c r="AM26" s="452"/>
      <c r="AN26" s="452"/>
      <c r="AO26" s="345"/>
      <c r="AP26" s="1033"/>
      <c r="AQ26" s="1089"/>
    </row>
    <row r="27" spans="1:257" ht="1.5" customHeight="1">
      <c r="A27" s="1081"/>
      <c r="B27" s="1094"/>
      <c r="C27" s="1084"/>
      <c r="D27" s="1091"/>
      <c r="E27" s="329" t="s">
        <v>38</v>
      </c>
      <c r="F27" s="302"/>
      <c r="G27" s="302"/>
      <c r="H27" s="346">
        <v>0.75</v>
      </c>
      <c r="I27" s="302"/>
      <c r="J27" s="302"/>
      <c r="K27" s="347">
        <v>0.75</v>
      </c>
      <c r="L27" s="302"/>
      <c r="M27" s="302"/>
      <c r="N27" s="347">
        <v>0.75</v>
      </c>
      <c r="O27" s="302"/>
      <c r="P27" s="302"/>
      <c r="Q27" s="346">
        <v>0.75</v>
      </c>
      <c r="R27" s="302"/>
      <c r="S27" s="302"/>
      <c r="T27" s="347">
        <v>0.75</v>
      </c>
      <c r="U27" s="302"/>
      <c r="V27" s="302"/>
      <c r="W27" s="347">
        <v>0.75</v>
      </c>
      <c r="X27" s="302"/>
      <c r="Y27" s="302"/>
      <c r="Z27" s="347">
        <v>0.75</v>
      </c>
      <c r="AA27" s="302"/>
      <c r="AB27" s="302"/>
      <c r="AC27" s="347">
        <v>0.75</v>
      </c>
      <c r="AD27" s="347">
        <v>0.75</v>
      </c>
      <c r="AE27" s="347">
        <v>0.75</v>
      </c>
      <c r="AF27" s="347">
        <v>0.75</v>
      </c>
      <c r="AG27" s="347">
        <v>0.75</v>
      </c>
      <c r="AH27" s="347">
        <v>0.75</v>
      </c>
      <c r="AI27" s="347">
        <v>0.75</v>
      </c>
      <c r="AJ27" s="347">
        <v>0.75</v>
      </c>
      <c r="AK27" s="347">
        <v>0.75</v>
      </c>
      <c r="AL27" s="347">
        <v>0.75</v>
      </c>
      <c r="AM27" s="347">
        <v>0.75</v>
      </c>
      <c r="AN27" s="347">
        <v>0.75</v>
      </c>
      <c r="AO27" s="347">
        <v>0.75</v>
      </c>
      <c r="AP27" s="1034"/>
      <c r="AQ27" s="1090"/>
    </row>
    <row r="28" spans="1:257" ht="52.5" customHeight="1">
      <c r="A28" s="1081"/>
      <c r="B28" s="1094"/>
      <c r="C28" s="1084"/>
      <c r="D28" s="1088"/>
      <c r="E28" s="348"/>
      <c r="F28" s="297"/>
      <c r="G28" s="297"/>
      <c r="H28" s="333"/>
      <c r="I28" s="302"/>
      <c r="J28" s="302"/>
      <c r="K28" s="312"/>
      <c r="L28" s="302"/>
      <c r="M28" s="302"/>
      <c r="N28" s="333"/>
      <c r="O28" s="302"/>
      <c r="P28" s="302"/>
      <c r="Q28" s="333"/>
      <c r="R28" s="297"/>
      <c r="S28" s="297"/>
      <c r="T28" s="333"/>
      <c r="U28" s="302"/>
      <c r="V28" s="302"/>
      <c r="W28" s="334"/>
      <c r="X28" s="302"/>
      <c r="Y28" s="302"/>
      <c r="Z28" s="333"/>
      <c r="AA28" s="302"/>
      <c r="AB28" s="302"/>
      <c r="AC28" s="363"/>
      <c r="AD28" s="453"/>
      <c r="AE28" s="453"/>
      <c r="AF28" s="454"/>
      <c r="AG28" s="453"/>
      <c r="AH28" s="453"/>
      <c r="AI28" s="454"/>
      <c r="AJ28" s="453"/>
      <c r="AK28" s="453"/>
      <c r="AL28" s="454"/>
      <c r="AM28" s="453"/>
      <c r="AN28" s="453"/>
      <c r="AO28" s="454"/>
      <c r="AP28" s="1035"/>
      <c r="AQ28" s="1090"/>
    </row>
    <row r="29" spans="1:257" ht="52.5" customHeight="1">
      <c r="A29" s="1081">
        <v>3.2</v>
      </c>
      <c r="B29" s="1018" t="s">
        <v>149</v>
      </c>
      <c r="C29" s="1084" t="s">
        <v>45</v>
      </c>
      <c r="D29" s="1086" t="s">
        <v>11</v>
      </c>
      <c r="E29" s="344" t="s">
        <v>37</v>
      </c>
      <c r="F29" s="297"/>
      <c r="G29" s="297"/>
      <c r="H29" s="345">
        <v>0.99</v>
      </c>
      <c r="I29" s="299"/>
      <c r="J29" s="299"/>
      <c r="K29" s="345">
        <v>0.76</v>
      </c>
      <c r="L29" s="299"/>
      <c r="M29" s="299"/>
      <c r="N29" s="345">
        <v>0.83</v>
      </c>
      <c r="O29" s="299"/>
      <c r="P29" s="299"/>
      <c r="Q29" s="345">
        <v>0.94</v>
      </c>
      <c r="R29" s="297"/>
      <c r="S29" s="297"/>
      <c r="T29" s="345">
        <v>0.95</v>
      </c>
      <c r="U29" s="299"/>
      <c r="V29" s="299"/>
      <c r="W29" s="345">
        <v>0.6</v>
      </c>
      <c r="X29" s="299"/>
      <c r="Y29" s="299"/>
      <c r="Z29" s="345">
        <v>0.62</v>
      </c>
      <c r="AA29" s="299"/>
      <c r="AB29" s="299"/>
      <c r="AC29" s="345">
        <v>0.77</v>
      </c>
      <c r="AD29" s="452"/>
      <c r="AE29" s="452"/>
      <c r="AF29" s="345"/>
      <c r="AG29" s="452"/>
      <c r="AH29" s="452"/>
      <c r="AI29" s="345"/>
      <c r="AJ29" s="452"/>
      <c r="AK29" s="452"/>
      <c r="AL29" s="345"/>
      <c r="AM29" s="452"/>
      <c r="AN29" s="452"/>
      <c r="AO29" s="345"/>
      <c r="AP29" s="1033"/>
      <c r="AQ29" s="1089"/>
    </row>
    <row r="30" spans="1:257" s="313" customFormat="1" ht="1.5" customHeight="1">
      <c r="A30" s="1090"/>
      <c r="B30" s="1090"/>
      <c r="C30" s="1090"/>
      <c r="D30" s="1091"/>
      <c r="E30" s="329" t="s">
        <v>38</v>
      </c>
      <c r="F30" s="302"/>
      <c r="G30" s="302"/>
      <c r="H30" s="346">
        <v>0.8</v>
      </c>
      <c r="I30" s="302"/>
      <c r="J30" s="302"/>
      <c r="K30" s="346">
        <v>0.8</v>
      </c>
      <c r="L30" s="302"/>
      <c r="M30" s="302"/>
      <c r="N30" s="346">
        <v>0.8</v>
      </c>
      <c r="O30" s="302"/>
      <c r="P30" s="302"/>
      <c r="Q30" s="346">
        <v>0.8</v>
      </c>
      <c r="R30" s="302"/>
      <c r="S30" s="302"/>
      <c r="T30" s="346">
        <v>0.8</v>
      </c>
      <c r="U30" s="302"/>
      <c r="V30" s="302"/>
      <c r="W30" s="346">
        <v>0.8</v>
      </c>
      <c r="X30" s="302"/>
      <c r="Y30" s="302"/>
      <c r="Z30" s="346">
        <v>0.8</v>
      </c>
      <c r="AA30" s="302"/>
      <c r="AB30" s="302"/>
      <c r="AC30" s="346">
        <v>0.8</v>
      </c>
      <c r="AD30" s="346">
        <v>0.8</v>
      </c>
      <c r="AE30" s="346">
        <v>0.8</v>
      </c>
      <c r="AF30" s="346">
        <v>0.8</v>
      </c>
      <c r="AG30" s="346">
        <v>0.8</v>
      </c>
      <c r="AH30" s="346">
        <v>0.8</v>
      </c>
      <c r="AI30" s="346">
        <v>0.8</v>
      </c>
      <c r="AJ30" s="346">
        <v>0.8</v>
      </c>
      <c r="AK30" s="346">
        <v>0.8</v>
      </c>
      <c r="AL30" s="346">
        <v>0.8</v>
      </c>
      <c r="AM30" s="346">
        <v>0.8</v>
      </c>
      <c r="AN30" s="346">
        <v>0.8</v>
      </c>
      <c r="AO30" s="346">
        <v>0.8</v>
      </c>
      <c r="AP30" s="1034"/>
      <c r="AQ30" s="1090"/>
      <c r="AR30" s="288"/>
      <c r="AS30" s="288"/>
      <c r="AT30" s="288"/>
      <c r="AU30" s="288"/>
      <c r="AV30" s="288"/>
      <c r="AW30" s="288"/>
      <c r="AX30" s="288"/>
      <c r="AY30" s="288"/>
      <c r="AZ30" s="288"/>
      <c r="BA30" s="288"/>
      <c r="BB30" s="288"/>
      <c r="BC30" s="288"/>
      <c r="BD30" s="288"/>
      <c r="BE30" s="288"/>
      <c r="BF30" s="288"/>
      <c r="BG30" s="288"/>
      <c r="BH30" s="288"/>
      <c r="BI30" s="288"/>
      <c r="BJ30" s="288"/>
      <c r="BK30" s="288"/>
      <c r="BL30" s="288"/>
      <c r="BM30" s="288"/>
      <c r="BN30" s="288"/>
      <c r="BO30" s="288"/>
      <c r="BP30" s="288"/>
      <c r="BQ30" s="288"/>
      <c r="BR30" s="288"/>
      <c r="BS30" s="288"/>
      <c r="BT30" s="288"/>
      <c r="BU30" s="288"/>
      <c r="BV30" s="288"/>
      <c r="BW30" s="288"/>
      <c r="BX30" s="288"/>
      <c r="BY30" s="288"/>
      <c r="BZ30" s="288"/>
      <c r="CA30" s="288"/>
      <c r="CB30" s="288"/>
      <c r="CC30" s="288"/>
      <c r="CD30" s="288"/>
      <c r="CE30" s="288"/>
      <c r="CF30" s="288"/>
      <c r="CG30" s="288"/>
      <c r="CH30" s="288"/>
      <c r="CI30" s="288"/>
      <c r="CJ30" s="288"/>
      <c r="CK30" s="288"/>
      <c r="CL30" s="288"/>
      <c r="CM30" s="288"/>
      <c r="CN30" s="288"/>
      <c r="CO30" s="288"/>
      <c r="CP30" s="288"/>
      <c r="CQ30" s="288"/>
      <c r="CR30" s="288"/>
      <c r="CS30" s="288"/>
      <c r="CT30" s="288"/>
      <c r="CU30" s="288"/>
      <c r="CV30" s="288"/>
      <c r="CW30" s="288"/>
      <c r="CX30" s="288"/>
      <c r="CY30" s="288"/>
      <c r="CZ30" s="288"/>
      <c r="DA30" s="288"/>
      <c r="DB30" s="288"/>
      <c r="DC30" s="288"/>
      <c r="DD30" s="288"/>
      <c r="DE30" s="288"/>
      <c r="DF30" s="288"/>
      <c r="DG30" s="288"/>
      <c r="DH30" s="288"/>
      <c r="DI30" s="288"/>
      <c r="DJ30" s="288"/>
      <c r="DK30" s="288"/>
      <c r="DL30" s="288"/>
      <c r="DM30" s="288"/>
      <c r="DN30" s="288"/>
      <c r="DO30" s="288"/>
      <c r="DP30" s="288"/>
      <c r="DQ30" s="288"/>
      <c r="DR30" s="288"/>
      <c r="DS30" s="288"/>
      <c r="DT30" s="288"/>
      <c r="DU30" s="288"/>
      <c r="DV30" s="288"/>
      <c r="DW30" s="288"/>
      <c r="DX30" s="288"/>
      <c r="DY30" s="288"/>
      <c r="DZ30" s="288"/>
      <c r="EA30" s="288"/>
      <c r="EB30" s="288"/>
      <c r="EC30" s="288"/>
      <c r="ED30" s="288"/>
      <c r="EE30" s="288"/>
      <c r="EF30" s="288"/>
      <c r="EG30" s="288"/>
      <c r="EH30" s="288"/>
      <c r="EI30" s="288"/>
      <c r="EJ30" s="288"/>
      <c r="EK30" s="288"/>
      <c r="EL30" s="288"/>
      <c r="EM30" s="288"/>
      <c r="EN30" s="288"/>
      <c r="EO30" s="288"/>
      <c r="EP30" s="288"/>
      <c r="EQ30" s="288"/>
      <c r="ER30" s="288"/>
      <c r="ES30" s="288"/>
      <c r="ET30" s="288"/>
      <c r="EU30" s="288"/>
      <c r="EV30" s="288"/>
      <c r="EW30" s="288"/>
      <c r="EX30" s="288"/>
      <c r="EY30" s="288"/>
      <c r="EZ30" s="288"/>
      <c r="FA30" s="288"/>
      <c r="FB30" s="288"/>
      <c r="FC30" s="288"/>
      <c r="FD30" s="288"/>
      <c r="FE30" s="288"/>
      <c r="FF30" s="288"/>
      <c r="FG30" s="288"/>
      <c r="FH30" s="288"/>
      <c r="FI30" s="288"/>
      <c r="FJ30" s="288"/>
      <c r="FK30" s="288"/>
      <c r="FL30" s="288"/>
      <c r="FM30" s="288"/>
      <c r="FN30" s="288"/>
      <c r="FO30" s="288"/>
      <c r="FP30" s="288"/>
      <c r="FQ30" s="288"/>
      <c r="FR30" s="288"/>
      <c r="FS30" s="288"/>
      <c r="FT30" s="288"/>
      <c r="FU30" s="288"/>
      <c r="FV30" s="288"/>
      <c r="FW30" s="288"/>
      <c r="FX30" s="288"/>
      <c r="FY30" s="288"/>
      <c r="FZ30" s="288"/>
      <c r="GA30" s="288"/>
      <c r="GB30" s="288"/>
      <c r="GC30" s="288"/>
      <c r="GD30" s="288"/>
      <c r="GE30" s="288"/>
      <c r="GF30" s="288"/>
      <c r="GG30" s="288"/>
      <c r="GH30" s="288"/>
      <c r="GI30" s="288"/>
      <c r="GJ30" s="288"/>
      <c r="GK30" s="288"/>
      <c r="GL30" s="288"/>
      <c r="GM30" s="288"/>
      <c r="GN30" s="288"/>
      <c r="GO30" s="288"/>
      <c r="GP30" s="288"/>
      <c r="GQ30" s="288"/>
      <c r="GR30" s="288"/>
      <c r="GS30" s="288"/>
      <c r="GT30" s="288"/>
      <c r="GU30" s="288"/>
      <c r="GV30" s="288"/>
      <c r="GW30" s="288"/>
      <c r="GX30" s="288"/>
      <c r="GY30" s="288"/>
      <c r="GZ30" s="288"/>
      <c r="HA30" s="288"/>
      <c r="HB30" s="288"/>
      <c r="HC30" s="288"/>
      <c r="HD30" s="288"/>
      <c r="HE30" s="288"/>
      <c r="HF30" s="288"/>
      <c r="HG30" s="288"/>
      <c r="HH30" s="288"/>
      <c r="HI30" s="288"/>
      <c r="HJ30" s="288"/>
      <c r="HK30" s="288"/>
      <c r="HL30" s="288"/>
      <c r="HM30" s="288"/>
      <c r="HN30" s="288"/>
      <c r="HO30" s="288"/>
      <c r="HP30" s="288"/>
      <c r="HQ30" s="288"/>
      <c r="HR30" s="288"/>
      <c r="HS30" s="288"/>
      <c r="HT30" s="288"/>
      <c r="HU30" s="288"/>
      <c r="HV30" s="288"/>
      <c r="HW30" s="288"/>
      <c r="HX30" s="288"/>
      <c r="HY30" s="288"/>
      <c r="HZ30" s="288"/>
      <c r="IA30" s="288"/>
      <c r="IB30" s="288"/>
      <c r="IC30" s="288"/>
      <c r="ID30" s="288"/>
      <c r="IE30" s="288"/>
      <c r="IF30" s="288"/>
      <c r="IG30" s="288"/>
      <c r="IH30" s="288"/>
      <c r="II30" s="288"/>
      <c r="IJ30" s="288"/>
      <c r="IK30" s="288"/>
      <c r="IL30" s="288"/>
      <c r="IM30" s="288"/>
      <c r="IN30" s="288"/>
      <c r="IO30" s="288"/>
      <c r="IP30" s="288"/>
      <c r="IQ30" s="288"/>
      <c r="IR30" s="288"/>
      <c r="IS30" s="288"/>
      <c r="IT30" s="288"/>
      <c r="IU30" s="288"/>
      <c r="IV30" s="288"/>
      <c r="IW30" s="288"/>
    </row>
    <row r="31" spans="1:257" s="313" customFormat="1" ht="52.5" customHeight="1">
      <c r="A31" s="1090"/>
      <c r="B31" s="1090"/>
      <c r="C31" s="1090"/>
      <c r="D31" s="1088"/>
      <c r="E31" s="348"/>
      <c r="F31" s="302"/>
      <c r="G31" s="302"/>
      <c r="H31" s="333"/>
      <c r="I31" s="302"/>
      <c r="J31" s="302"/>
      <c r="K31" s="333"/>
      <c r="L31" s="302"/>
      <c r="M31" s="302"/>
      <c r="N31" s="333"/>
      <c r="O31" s="302"/>
      <c r="P31" s="302"/>
      <c r="Q31" s="333"/>
      <c r="R31" s="302"/>
      <c r="S31" s="302"/>
      <c r="T31" s="333"/>
      <c r="U31" s="302"/>
      <c r="V31" s="302"/>
      <c r="W31" s="334"/>
      <c r="X31" s="302"/>
      <c r="Y31" s="302"/>
      <c r="Z31" s="349"/>
      <c r="AA31" s="302"/>
      <c r="AB31" s="302"/>
      <c r="AC31" s="362"/>
      <c r="AD31" s="453"/>
      <c r="AE31" s="453"/>
      <c r="AF31" s="454"/>
      <c r="AG31" s="453"/>
      <c r="AH31" s="453"/>
      <c r="AI31" s="454"/>
      <c r="AJ31" s="453"/>
      <c r="AK31" s="453"/>
      <c r="AL31" s="454"/>
      <c r="AM31" s="453"/>
      <c r="AN31" s="453"/>
      <c r="AO31" s="454"/>
      <c r="AP31" s="1035"/>
      <c r="AQ31" s="1090"/>
      <c r="AR31" s="288"/>
      <c r="AS31" s="288"/>
      <c r="AT31" s="288"/>
      <c r="AU31" s="288"/>
      <c r="AV31" s="288"/>
      <c r="AW31" s="288"/>
      <c r="AX31" s="288"/>
      <c r="AY31" s="288"/>
      <c r="AZ31" s="288"/>
      <c r="BA31" s="288"/>
      <c r="BB31" s="288"/>
      <c r="BC31" s="288"/>
      <c r="BD31" s="288"/>
      <c r="BE31" s="288"/>
      <c r="BF31" s="288"/>
      <c r="BG31" s="288"/>
      <c r="BH31" s="288"/>
      <c r="BI31" s="288"/>
      <c r="BJ31" s="288"/>
      <c r="BK31" s="288"/>
      <c r="BL31" s="288"/>
      <c r="BM31" s="288"/>
      <c r="BN31" s="288"/>
      <c r="BO31" s="288"/>
      <c r="BP31" s="288"/>
      <c r="BQ31" s="288"/>
      <c r="BR31" s="288"/>
      <c r="BS31" s="288"/>
      <c r="BT31" s="288"/>
      <c r="BU31" s="288"/>
      <c r="BV31" s="288"/>
      <c r="BW31" s="288"/>
      <c r="BX31" s="288"/>
      <c r="BY31" s="288"/>
      <c r="BZ31" s="288"/>
      <c r="CA31" s="288"/>
      <c r="CB31" s="288"/>
      <c r="CC31" s="288"/>
      <c r="CD31" s="288"/>
      <c r="CE31" s="288"/>
      <c r="CF31" s="288"/>
      <c r="CG31" s="288"/>
      <c r="CH31" s="288"/>
      <c r="CI31" s="288"/>
      <c r="CJ31" s="288"/>
      <c r="CK31" s="288"/>
      <c r="CL31" s="288"/>
      <c r="CM31" s="288"/>
      <c r="CN31" s="288"/>
      <c r="CO31" s="288"/>
      <c r="CP31" s="288"/>
      <c r="CQ31" s="288"/>
      <c r="CR31" s="288"/>
      <c r="CS31" s="288"/>
      <c r="CT31" s="288"/>
      <c r="CU31" s="288"/>
      <c r="CV31" s="288"/>
      <c r="CW31" s="288"/>
      <c r="CX31" s="288"/>
      <c r="CY31" s="288"/>
      <c r="CZ31" s="288"/>
      <c r="DA31" s="288"/>
      <c r="DB31" s="288"/>
      <c r="DC31" s="288"/>
      <c r="DD31" s="288"/>
      <c r="DE31" s="288"/>
      <c r="DF31" s="288"/>
      <c r="DG31" s="288"/>
      <c r="DH31" s="288"/>
      <c r="DI31" s="288"/>
      <c r="DJ31" s="288"/>
      <c r="DK31" s="288"/>
      <c r="DL31" s="288"/>
      <c r="DM31" s="288"/>
      <c r="DN31" s="288"/>
      <c r="DO31" s="288"/>
      <c r="DP31" s="288"/>
      <c r="DQ31" s="288"/>
      <c r="DR31" s="288"/>
      <c r="DS31" s="288"/>
      <c r="DT31" s="288"/>
      <c r="DU31" s="288"/>
      <c r="DV31" s="288"/>
      <c r="DW31" s="288"/>
      <c r="DX31" s="288"/>
      <c r="DY31" s="288"/>
      <c r="DZ31" s="288"/>
      <c r="EA31" s="288"/>
      <c r="EB31" s="288"/>
      <c r="EC31" s="288"/>
      <c r="ED31" s="288"/>
      <c r="EE31" s="288"/>
      <c r="EF31" s="288"/>
      <c r="EG31" s="288"/>
      <c r="EH31" s="288"/>
      <c r="EI31" s="288"/>
      <c r="EJ31" s="288"/>
      <c r="EK31" s="288"/>
      <c r="EL31" s="288"/>
      <c r="EM31" s="288"/>
      <c r="EN31" s="288"/>
      <c r="EO31" s="288"/>
      <c r="EP31" s="288"/>
      <c r="EQ31" s="288"/>
      <c r="ER31" s="288"/>
      <c r="ES31" s="288"/>
      <c r="ET31" s="288"/>
      <c r="EU31" s="288"/>
      <c r="EV31" s="288"/>
      <c r="EW31" s="288"/>
      <c r="EX31" s="288"/>
      <c r="EY31" s="288"/>
      <c r="EZ31" s="288"/>
      <c r="FA31" s="288"/>
      <c r="FB31" s="288"/>
      <c r="FC31" s="288"/>
      <c r="FD31" s="288"/>
      <c r="FE31" s="288"/>
      <c r="FF31" s="288"/>
      <c r="FG31" s="288"/>
      <c r="FH31" s="288"/>
      <c r="FI31" s="288"/>
      <c r="FJ31" s="288"/>
      <c r="FK31" s="288"/>
      <c r="FL31" s="288"/>
      <c r="FM31" s="288"/>
      <c r="FN31" s="288"/>
      <c r="FO31" s="288"/>
      <c r="FP31" s="288"/>
      <c r="FQ31" s="288"/>
      <c r="FR31" s="288"/>
      <c r="FS31" s="288"/>
      <c r="FT31" s="288"/>
      <c r="FU31" s="288"/>
      <c r="FV31" s="288"/>
      <c r="FW31" s="288"/>
      <c r="FX31" s="288"/>
      <c r="FY31" s="288"/>
      <c r="FZ31" s="288"/>
      <c r="GA31" s="288"/>
      <c r="GB31" s="288"/>
      <c r="GC31" s="288"/>
      <c r="GD31" s="288"/>
      <c r="GE31" s="288"/>
      <c r="GF31" s="288"/>
      <c r="GG31" s="288"/>
      <c r="GH31" s="288"/>
      <c r="GI31" s="288"/>
      <c r="GJ31" s="288"/>
      <c r="GK31" s="288"/>
      <c r="GL31" s="288"/>
      <c r="GM31" s="288"/>
      <c r="GN31" s="288"/>
      <c r="GO31" s="288"/>
      <c r="GP31" s="288"/>
      <c r="GQ31" s="288"/>
      <c r="GR31" s="288"/>
      <c r="GS31" s="288"/>
      <c r="GT31" s="288"/>
      <c r="GU31" s="288"/>
      <c r="GV31" s="288"/>
      <c r="GW31" s="288"/>
      <c r="GX31" s="288"/>
      <c r="GY31" s="288"/>
      <c r="GZ31" s="288"/>
      <c r="HA31" s="288"/>
      <c r="HB31" s="288"/>
      <c r="HC31" s="288"/>
      <c r="HD31" s="288"/>
      <c r="HE31" s="288"/>
      <c r="HF31" s="288"/>
      <c r="HG31" s="288"/>
      <c r="HH31" s="288"/>
      <c r="HI31" s="288"/>
      <c r="HJ31" s="288"/>
      <c r="HK31" s="288"/>
      <c r="HL31" s="288"/>
      <c r="HM31" s="288"/>
      <c r="HN31" s="288"/>
      <c r="HO31" s="288"/>
      <c r="HP31" s="288"/>
      <c r="HQ31" s="288"/>
      <c r="HR31" s="288"/>
      <c r="HS31" s="288"/>
      <c r="HT31" s="288"/>
      <c r="HU31" s="288"/>
      <c r="HV31" s="288"/>
      <c r="HW31" s="288"/>
      <c r="HX31" s="288"/>
      <c r="HY31" s="288"/>
      <c r="HZ31" s="288"/>
      <c r="IA31" s="288"/>
      <c r="IB31" s="288"/>
      <c r="IC31" s="288"/>
      <c r="ID31" s="288"/>
      <c r="IE31" s="288"/>
      <c r="IF31" s="288"/>
      <c r="IG31" s="288"/>
      <c r="IH31" s="288"/>
      <c r="II31" s="288"/>
      <c r="IJ31" s="288"/>
      <c r="IK31" s="288"/>
      <c r="IL31" s="288"/>
      <c r="IM31" s="288"/>
      <c r="IN31" s="288"/>
      <c r="IO31" s="288"/>
      <c r="IP31" s="288"/>
      <c r="IQ31" s="288"/>
      <c r="IR31" s="288"/>
      <c r="IS31" s="288"/>
      <c r="IT31" s="288"/>
      <c r="IU31" s="288"/>
      <c r="IV31" s="288"/>
      <c r="IW31" s="288"/>
    </row>
    <row r="32" spans="1:257" ht="12.75" customHeight="1">
      <c r="B32" s="352"/>
      <c r="C32" s="352"/>
      <c r="D32" s="352"/>
      <c r="E32" s="352"/>
      <c r="F32" s="352"/>
      <c r="G32" s="352"/>
      <c r="L32" s="352"/>
      <c r="M32" s="352"/>
      <c r="N32" s="352"/>
      <c r="O32" s="352"/>
      <c r="P32" s="352"/>
      <c r="Q32" s="352"/>
      <c r="R32" s="352"/>
      <c r="S32" s="352"/>
      <c r="X32" s="352"/>
      <c r="Y32" s="352"/>
      <c r="Z32" s="352"/>
      <c r="AA32" s="352"/>
      <c r="AB32" s="352"/>
      <c r="AC32" s="352"/>
      <c r="AD32" s="352"/>
      <c r="AE32" s="352"/>
      <c r="AF32" s="352"/>
      <c r="AG32" s="352"/>
      <c r="AH32" s="352"/>
      <c r="AI32" s="352"/>
      <c r="AJ32" s="352"/>
      <c r="AK32" s="352"/>
      <c r="AL32" s="352"/>
      <c r="AM32" s="352"/>
      <c r="AN32" s="352"/>
      <c r="AO32" s="352"/>
    </row>
    <row r="33" spans="3:19" ht="15.75">
      <c r="F33" s="355"/>
      <c r="G33" s="353"/>
      <c r="R33" s="355"/>
      <c r="S33" s="353"/>
    </row>
    <row r="34" spans="3:19" ht="15.75">
      <c r="F34" s="355"/>
      <c r="G34" s="353"/>
      <c r="R34" s="355"/>
      <c r="S34" s="353"/>
    </row>
    <row r="35" spans="3:19" ht="15.75">
      <c r="F35" s="355"/>
      <c r="G35" s="353"/>
      <c r="R35" s="355"/>
      <c r="S35" s="353"/>
    </row>
    <row r="36" spans="3:19" ht="15.75">
      <c r="F36" s="355"/>
      <c r="G36" s="353"/>
      <c r="R36" s="355"/>
      <c r="S36" s="353"/>
    </row>
    <row r="37" spans="3:19" ht="15.75">
      <c r="F37" s="355"/>
      <c r="G37" s="353"/>
      <c r="R37" s="355"/>
      <c r="S37" s="353"/>
    </row>
    <row r="38" spans="3:19" ht="15.75">
      <c r="F38" s="355"/>
      <c r="G38" s="353"/>
      <c r="R38" s="355"/>
      <c r="S38" s="353"/>
    </row>
    <row r="39" spans="3:19" ht="15.75">
      <c r="F39" s="355"/>
      <c r="G39" s="353"/>
      <c r="R39" s="355"/>
      <c r="S39" s="353"/>
    </row>
    <row r="40" spans="3:19" ht="15.75">
      <c r="F40" s="355"/>
      <c r="G40" s="353"/>
      <c r="R40" s="355"/>
      <c r="S40" s="353"/>
    </row>
    <row r="41" spans="3:19" ht="15.75">
      <c r="F41" s="355"/>
      <c r="G41" s="353"/>
      <c r="R41" s="355"/>
      <c r="S41" s="353"/>
    </row>
    <row r="42" spans="3:19" ht="15.75">
      <c r="F42" s="355"/>
      <c r="G42" s="353"/>
      <c r="R42" s="355"/>
      <c r="S42" s="353"/>
    </row>
    <row r="43" spans="3:19" ht="15.75">
      <c r="F43" s="355"/>
      <c r="G43" s="353"/>
      <c r="R43" s="355"/>
      <c r="S43" s="353"/>
    </row>
    <row r="44" spans="3:19" ht="15.75">
      <c r="F44" s="355"/>
      <c r="G44" s="353"/>
      <c r="R44" s="355"/>
      <c r="S44" s="353"/>
    </row>
    <row r="45" spans="3:19" ht="15.75">
      <c r="F45" s="355"/>
      <c r="G45" s="353"/>
      <c r="R45" s="355"/>
      <c r="S45" s="353"/>
    </row>
    <row r="46" spans="3:19" ht="15.75">
      <c r="F46" s="355"/>
      <c r="G46" s="353"/>
      <c r="R46" s="355"/>
      <c r="S46" s="353"/>
    </row>
    <row r="47" spans="3:19" ht="15.75">
      <c r="C47" s="288"/>
      <c r="D47" s="288"/>
      <c r="E47" s="288"/>
      <c r="F47" s="355"/>
      <c r="G47" s="353"/>
      <c r="R47" s="355"/>
      <c r="S47" s="353"/>
    </row>
    <row r="48" spans="3:19" ht="15.75">
      <c r="C48" s="288"/>
      <c r="D48" s="288"/>
      <c r="E48" s="288"/>
      <c r="F48" s="355"/>
      <c r="G48" s="353"/>
      <c r="R48" s="355"/>
      <c r="S48" s="353"/>
    </row>
    <row r="49" spans="3:42" ht="15.75">
      <c r="C49" s="288"/>
      <c r="D49" s="288"/>
      <c r="E49" s="288"/>
      <c r="F49" s="355"/>
      <c r="G49" s="353"/>
      <c r="R49" s="355"/>
      <c r="S49" s="353"/>
    </row>
    <row r="50" spans="3:42" ht="15.75">
      <c r="C50" s="288"/>
      <c r="D50" s="288"/>
      <c r="E50" s="288"/>
      <c r="F50" s="355"/>
      <c r="G50" s="353"/>
      <c r="R50" s="355"/>
      <c r="S50" s="353"/>
    </row>
    <row r="51" spans="3:42" ht="15.75">
      <c r="C51" s="288"/>
      <c r="D51" s="288"/>
      <c r="E51" s="288"/>
      <c r="F51" s="355"/>
      <c r="G51" s="353"/>
      <c r="R51" s="355"/>
      <c r="S51" s="353"/>
    </row>
    <row r="52" spans="3:42" ht="15.75">
      <c r="C52" s="288"/>
      <c r="D52" s="288"/>
      <c r="E52" s="288"/>
      <c r="F52" s="355"/>
      <c r="G52" s="353"/>
      <c r="R52" s="355"/>
      <c r="S52" s="353"/>
    </row>
    <row r="53" spans="3:42" ht="15.75">
      <c r="C53" s="288"/>
      <c r="D53" s="288"/>
      <c r="E53" s="288"/>
      <c r="F53" s="355"/>
      <c r="G53" s="353"/>
      <c r="R53" s="355"/>
      <c r="S53" s="353"/>
    </row>
    <row r="54" spans="3:42" ht="15.75">
      <c r="C54" s="288"/>
      <c r="D54" s="288"/>
      <c r="E54" s="288"/>
      <c r="F54" s="355"/>
      <c r="G54" s="353"/>
      <c r="R54" s="355"/>
      <c r="S54" s="353"/>
    </row>
    <row r="55" spans="3:42" ht="15.75">
      <c r="C55" s="288"/>
      <c r="D55" s="288"/>
      <c r="E55" s="288"/>
      <c r="F55" s="355"/>
      <c r="G55" s="353"/>
      <c r="R55" s="355"/>
      <c r="S55" s="353"/>
    </row>
    <row r="56" spans="3:42" ht="15.75">
      <c r="C56" s="288"/>
      <c r="D56" s="288"/>
      <c r="E56" s="288"/>
      <c r="F56" s="355"/>
      <c r="G56" s="353"/>
      <c r="R56" s="355"/>
      <c r="S56" s="353"/>
    </row>
    <row r="57" spans="3:42" ht="15.75">
      <c r="C57" s="288"/>
      <c r="D57" s="288"/>
      <c r="E57" s="288"/>
      <c r="F57" s="355"/>
      <c r="G57" s="353"/>
      <c r="R57" s="355"/>
      <c r="S57" s="353"/>
    </row>
    <row r="58" spans="3:42" ht="15.75">
      <c r="C58" s="288"/>
      <c r="D58" s="288"/>
      <c r="E58" s="288"/>
      <c r="F58" s="355"/>
      <c r="G58" s="353"/>
      <c r="R58" s="355"/>
      <c r="S58" s="353"/>
      <c r="U58" s="356"/>
      <c r="AP58" s="357"/>
    </row>
    <row r="59" spans="3:42" ht="15.75">
      <c r="C59" s="288"/>
      <c r="D59" s="288"/>
      <c r="E59" s="288"/>
      <c r="F59" s="355"/>
      <c r="G59" s="353"/>
      <c r="R59" s="355"/>
      <c r="S59" s="353"/>
    </row>
    <row r="60" spans="3:42" ht="15.75">
      <c r="C60" s="288"/>
      <c r="D60" s="288"/>
      <c r="E60" s="288"/>
      <c r="F60" s="355"/>
      <c r="G60" s="353"/>
      <c r="R60" s="355"/>
      <c r="S60" s="353"/>
    </row>
    <row r="61" spans="3:42" ht="15.75">
      <c r="C61" s="288"/>
      <c r="D61" s="288"/>
      <c r="E61" s="288"/>
      <c r="F61" s="355"/>
      <c r="G61" s="353"/>
      <c r="R61" s="355"/>
      <c r="S61" s="353"/>
      <c r="U61" s="358"/>
      <c r="AP61" s="357"/>
    </row>
    <row r="62" spans="3:42" ht="15.75">
      <c r="C62" s="288"/>
      <c r="D62" s="288"/>
      <c r="E62" s="288"/>
      <c r="F62" s="355"/>
      <c r="G62" s="353"/>
      <c r="R62" s="355"/>
      <c r="S62" s="353"/>
    </row>
    <row r="63" spans="3:42" ht="15.75">
      <c r="C63" s="288"/>
      <c r="D63" s="288"/>
      <c r="E63" s="288"/>
      <c r="F63" s="355"/>
      <c r="G63" s="353"/>
      <c r="R63" s="355"/>
      <c r="S63" s="353"/>
    </row>
    <row r="64" spans="3:42" ht="15.75">
      <c r="C64" s="288"/>
      <c r="D64" s="288"/>
      <c r="E64" s="288"/>
      <c r="F64" s="355"/>
      <c r="G64" s="353"/>
      <c r="R64" s="355"/>
      <c r="S64" s="353"/>
    </row>
    <row r="65" spans="3:42" ht="15.75">
      <c r="C65" s="288"/>
      <c r="D65" s="288"/>
      <c r="E65" s="288"/>
      <c r="F65" s="355"/>
      <c r="G65" s="353"/>
      <c r="R65" s="355"/>
      <c r="S65" s="353"/>
    </row>
    <row r="66" spans="3:42" ht="15.75">
      <c r="C66" s="288"/>
      <c r="D66" s="288"/>
      <c r="E66" s="288"/>
      <c r="F66" s="355"/>
      <c r="G66" s="353"/>
      <c r="R66" s="355"/>
      <c r="S66" s="353"/>
    </row>
    <row r="67" spans="3:42" ht="15.75">
      <c r="C67" s="288"/>
      <c r="D67" s="288"/>
      <c r="E67" s="288"/>
      <c r="F67" s="355"/>
      <c r="G67" s="353"/>
      <c r="R67" s="355"/>
      <c r="S67" s="353"/>
    </row>
    <row r="68" spans="3:42" ht="15.75">
      <c r="C68" s="288"/>
      <c r="D68" s="288"/>
      <c r="E68" s="288"/>
      <c r="F68" s="355"/>
      <c r="G68" s="353"/>
      <c r="R68" s="355"/>
      <c r="S68" s="353"/>
    </row>
    <row r="69" spans="3:42" ht="15.75">
      <c r="C69" s="288"/>
      <c r="D69" s="288"/>
      <c r="E69" s="288"/>
      <c r="F69" s="355"/>
      <c r="G69" s="353"/>
      <c r="R69" s="355"/>
      <c r="S69" s="353"/>
    </row>
    <row r="70" spans="3:42" ht="15.75">
      <c r="C70" s="288"/>
      <c r="D70" s="288"/>
      <c r="E70" s="288"/>
      <c r="F70" s="355"/>
      <c r="G70" s="353"/>
      <c r="R70" s="355"/>
      <c r="S70" s="353"/>
    </row>
    <row r="71" spans="3:42" ht="15.75">
      <c r="C71" s="288"/>
      <c r="D71" s="288"/>
      <c r="E71" s="288"/>
      <c r="F71" s="355"/>
      <c r="G71" s="353"/>
      <c r="R71" s="355"/>
      <c r="S71" s="353"/>
    </row>
    <row r="72" spans="3:42" ht="15.75">
      <c r="C72" s="288"/>
      <c r="D72" s="288"/>
      <c r="E72" s="288"/>
      <c r="F72" s="355"/>
      <c r="G72" s="353"/>
      <c r="R72" s="355"/>
      <c r="S72" s="353"/>
    </row>
    <row r="73" spans="3:42" ht="15.75">
      <c r="C73" s="288"/>
      <c r="D73" s="288"/>
      <c r="E73" s="288"/>
      <c r="F73" s="355"/>
      <c r="G73" s="353"/>
      <c r="R73" s="355"/>
      <c r="S73" s="353"/>
    </row>
    <row r="74" spans="3:42" ht="15.75">
      <c r="C74" s="288"/>
      <c r="D74" s="288"/>
      <c r="E74" s="288"/>
      <c r="F74" s="355"/>
      <c r="G74" s="353"/>
      <c r="R74" s="355"/>
      <c r="S74" s="353"/>
    </row>
    <row r="75" spans="3:42" ht="15.75">
      <c r="C75" s="288"/>
      <c r="D75" s="288"/>
      <c r="E75" s="288"/>
      <c r="F75" s="355"/>
      <c r="G75" s="353"/>
      <c r="R75" s="355"/>
      <c r="S75" s="353"/>
    </row>
    <row r="76" spans="3:42" ht="15.75">
      <c r="C76" s="288"/>
      <c r="D76" s="288"/>
      <c r="E76" s="288"/>
      <c r="F76" s="355"/>
      <c r="G76" s="353"/>
      <c r="R76" s="355"/>
      <c r="S76" s="353"/>
    </row>
    <row r="77" spans="3:42" ht="15.75">
      <c r="C77" s="288"/>
      <c r="D77" s="288"/>
      <c r="E77" s="288"/>
      <c r="F77" s="355"/>
      <c r="G77" s="353"/>
      <c r="R77" s="355"/>
      <c r="S77" s="353"/>
    </row>
    <row r="78" spans="3:42" ht="15.75">
      <c r="C78" s="288"/>
      <c r="D78" s="288"/>
      <c r="E78" s="288"/>
      <c r="F78" s="355"/>
      <c r="G78" s="353"/>
      <c r="R78" s="355"/>
      <c r="S78" s="353"/>
      <c r="AP78" s="359"/>
    </row>
    <row r="79" spans="3:42" ht="15.75">
      <c r="C79" s="288"/>
      <c r="D79" s="288"/>
      <c r="E79" s="288"/>
      <c r="F79" s="355"/>
      <c r="G79" s="353"/>
      <c r="R79" s="355"/>
      <c r="S79" s="353"/>
    </row>
    <row r="80" spans="3:42" ht="15.75">
      <c r="C80" s="288"/>
      <c r="D80" s="288"/>
      <c r="E80" s="288"/>
      <c r="F80" s="355"/>
      <c r="G80" s="353"/>
      <c r="R80" s="355"/>
      <c r="S80" s="353"/>
    </row>
    <row r="81" spans="3:19" ht="15.75">
      <c r="C81" s="288"/>
      <c r="D81" s="288"/>
      <c r="E81" s="288"/>
      <c r="F81" s="355"/>
      <c r="G81" s="353"/>
      <c r="R81" s="355"/>
      <c r="S81" s="353"/>
    </row>
    <row r="82" spans="3:19" ht="15.75">
      <c r="C82" s="288"/>
      <c r="D82" s="288"/>
      <c r="E82" s="288"/>
      <c r="F82" s="355"/>
      <c r="G82" s="353"/>
      <c r="R82" s="355"/>
      <c r="S82" s="353"/>
    </row>
    <row r="83" spans="3:19" ht="15.75">
      <c r="C83" s="288"/>
      <c r="D83" s="288"/>
      <c r="E83" s="288"/>
      <c r="F83" s="355"/>
      <c r="G83" s="353"/>
      <c r="R83" s="355"/>
      <c r="S83" s="353"/>
    </row>
    <row r="84" spans="3:19" ht="15.75">
      <c r="C84" s="288"/>
      <c r="D84" s="288"/>
      <c r="E84" s="288"/>
      <c r="F84" s="355"/>
      <c r="G84" s="353"/>
      <c r="R84" s="355"/>
      <c r="S84" s="353"/>
    </row>
    <row r="85" spans="3:19" ht="15.75">
      <c r="C85" s="288"/>
      <c r="D85" s="288"/>
      <c r="E85" s="288"/>
      <c r="F85" s="355"/>
      <c r="G85" s="353"/>
      <c r="R85" s="355"/>
      <c r="S85" s="353"/>
    </row>
    <row r="86" spans="3:19" ht="15.75">
      <c r="C86" s="288"/>
      <c r="D86" s="288"/>
      <c r="E86" s="288"/>
      <c r="F86" s="355"/>
      <c r="G86" s="353"/>
      <c r="R86" s="355"/>
      <c r="S86" s="353"/>
    </row>
    <row r="87" spans="3:19" ht="15.75">
      <c r="C87" s="288"/>
      <c r="D87" s="288"/>
      <c r="E87" s="288"/>
      <c r="F87" s="355"/>
      <c r="G87" s="353"/>
      <c r="R87" s="355"/>
      <c r="S87" s="353"/>
    </row>
    <row r="88" spans="3:19" ht="15.75">
      <c r="C88" s="288"/>
      <c r="D88" s="288"/>
      <c r="E88" s="288"/>
      <c r="F88" s="355"/>
      <c r="G88" s="353"/>
      <c r="R88" s="355"/>
      <c r="S88" s="353"/>
    </row>
    <row r="89" spans="3:19" ht="15.75">
      <c r="C89" s="288"/>
      <c r="D89" s="288"/>
      <c r="E89" s="288"/>
      <c r="F89" s="355"/>
      <c r="G89" s="353"/>
      <c r="R89" s="355"/>
      <c r="S89" s="353"/>
    </row>
    <row r="90" spans="3:19" ht="15.75">
      <c r="C90" s="288"/>
      <c r="D90" s="288"/>
      <c r="E90" s="288"/>
      <c r="F90" s="355"/>
      <c r="G90" s="353"/>
      <c r="R90" s="355"/>
      <c r="S90" s="353"/>
    </row>
    <row r="91" spans="3:19" ht="15.75">
      <c r="C91" s="288"/>
      <c r="D91" s="288"/>
      <c r="E91" s="288"/>
      <c r="F91" s="355"/>
      <c r="G91" s="353"/>
      <c r="R91" s="355"/>
      <c r="S91" s="353"/>
    </row>
    <row r="92" spans="3:19" ht="15.75">
      <c r="C92" s="288"/>
      <c r="D92" s="288"/>
      <c r="E92" s="288"/>
      <c r="F92" s="355"/>
      <c r="G92" s="353"/>
      <c r="R92" s="355"/>
      <c r="S92" s="353"/>
    </row>
    <row r="93" spans="3:19" ht="15.75">
      <c r="C93" s="288"/>
      <c r="D93" s="288"/>
      <c r="E93" s="288"/>
      <c r="F93" s="355"/>
      <c r="G93" s="353"/>
      <c r="R93" s="355"/>
      <c r="S93" s="353"/>
    </row>
    <row r="94" spans="3:19" ht="15.75">
      <c r="C94" s="288"/>
      <c r="D94" s="288"/>
      <c r="E94" s="288"/>
      <c r="F94" s="355"/>
      <c r="G94" s="353"/>
      <c r="R94" s="355"/>
      <c r="S94" s="353"/>
    </row>
    <row r="95" spans="3:19" ht="15.75">
      <c r="C95" s="288"/>
      <c r="D95" s="288"/>
      <c r="E95" s="288"/>
      <c r="F95" s="355"/>
      <c r="G95" s="353"/>
      <c r="R95" s="355"/>
      <c r="S95" s="353"/>
    </row>
    <row r="96" spans="3:19" ht="15.75">
      <c r="C96" s="288"/>
      <c r="D96" s="288"/>
      <c r="E96" s="288"/>
      <c r="F96" s="355"/>
      <c r="G96" s="353"/>
      <c r="R96" s="355"/>
      <c r="S96" s="353"/>
    </row>
    <row r="97" spans="3:19" ht="15.75">
      <c r="C97" s="288"/>
      <c r="D97" s="288"/>
      <c r="E97" s="288"/>
      <c r="F97" s="355"/>
      <c r="G97" s="353"/>
      <c r="R97" s="355"/>
      <c r="S97" s="353"/>
    </row>
    <row r="98" spans="3:19" ht="15.75">
      <c r="C98" s="288"/>
      <c r="D98" s="288"/>
      <c r="E98" s="288"/>
      <c r="F98" s="355"/>
      <c r="G98" s="353"/>
      <c r="R98" s="355"/>
      <c r="S98" s="353"/>
    </row>
    <row r="99" spans="3:19" ht="15.75">
      <c r="C99" s="288"/>
      <c r="D99" s="288"/>
      <c r="E99" s="288"/>
      <c r="F99" s="355"/>
      <c r="G99" s="353"/>
      <c r="R99" s="355"/>
      <c r="S99" s="353"/>
    </row>
    <row r="100" spans="3:19" ht="15.75">
      <c r="C100" s="288"/>
      <c r="D100" s="288"/>
      <c r="E100" s="288"/>
      <c r="F100" s="355"/>
      <c r="G100" s="353"/>
      <c r="R100" s="355"/>
      <c r="S100" s="353"/>
    </row>
    <row r="101" spans="3:19" ht="15.75">
      <c r="C101" s="288"/>
      <c r="D101" s="288"/>
      <c r="E101" s="288"/>
      <c r="F101" s="355"/>
      <c r="G101" s="353"/>
      <c r="R101" s="355"/>
      <c r="S101" s="353"/>
    </row>
    <row r="102" spans="3:19" ht="15.75">
      <c r="C102" s="288"/>
      <c r="D102" s="288"/>
      <c r="E102" s="288"/>
      <c r="F102" s="355"/>
      <c r="G102" s="353"/>
      <c r="R102" s="355"/>
      <c r="S102" s="353"/>
    </row>
    <row r="103" spans="3:19" ht="15.75">
      <c r="C103" s="288"/>
      <c r="D103" s="288"/>
      <c r="E103" s="288"/>
      <c r="F103" s="355"/>
      <c r="G103" s="353"/>
      <c r="R103" s="355"/>
      <c r="S103" s="353"/>
    </row>
    <row r="104" spans="3:19" ht="15.75">
      <c r="C104" s="288"/>
      <c r="D104" s="288"/>
      <c r="E104" s="288"/>
      <c r="F104" s="355"/>
      <c r="G104" s="353"/>
      <c r="R104" s="355"/>
      <c r="S104" s="353"/>
    </row>
    <row r="105" spans="3:19" ht="15.75">
      <c r="C105" s="288"/>
      <c r="D105" s="288"/>
      <c r="E105" s="288"/>
      <c r="F105" s="355"/>
      <c r="G105" s="353"/>
      <c r="R105" s="355"/>
      <c r="S105" s="353"/>
    </row>
    <row r="106" spans="3:19" ht="15.75">
      <c r="C106" s="288"/>
      <c r="D106" s="288"/>
      <c r="E106" s="288"/>
      <c r="F106" s="355"/>
      <c r="G106" s="353"/>
      <c r="R106" s="355"/>
      <c r="S106" s="353"/>
    </row>
    <row r="107" spans="3:19" ht="15.75">
      <c r="C107" s="288"/>
      <c r="D107" s="288"/>
      <c r="E107" s="288"/>
      <c r="F107" s="355"/>
      <c r="G107" s="353"/>
      <c r="R107" s="355"/>
      <c r="S107" s="353"/>
    </row>
    <row r="108" spans="3:19" ht="15.75">
      <c r="C108" s="288"/>
      <c r="D108" s="288"/>
      <c r="E108" s="288"/>
      <c r="F108" s="355"/>
      <c r="G108" s="353"/>
      <c r="R108" s="355"/>
      <c r="S108" s="353"/>
    </row>
    <row r="109" spans="3:19" ht="15.75">
      <c r="C109" s="288"/>
      <c r="D109" s="288"/>
      <c r="E109" s="288"/>
      <c r="F109" s="355"/>
      <c r="G109" s="353"/>
      <c r="R109" s="355"/>
      <c r="S109" s="353"/>
    </row>
    <row r="110" spans="3:19" ht="15.75">
      <c r="C110" s="288"/>
      <c r="D110" s="288"/>
      <c r="E110" s="288"/>
      <c r="F110" s="355"/>
      <c r="G110" s="353"/>
      <c r="R110" s="355"/>
      <c r="S110" s="353"/>
    </row>
    <row r="111" spans="3:19" ht="15.75">
      <c r="C111" s="288"/>
      <c r="D111" s="288"/>
      <c r="E111" s="288"/>
      <c r="F111" s="355"/>
      <c r="G111" s="353"/>
      <c r="R111" s="355"/>
      <c r="S111" s="353"/>
    </row>
    <row r="112" spans="3:19" ht="15.75">
      <c r="C112" s="288"/>
      <c r="D112" s="288"/>
      <c r="E112" s="288"/>
      <c r="F112" s="355"/>
      <c r="G112" s="353"/>
      <c r="R112" s="355"/>
      <c r="S112" s="353"/>
    </row>
    <row r="113" spans="3:19" ht="15.75">
      <c r="C113" s="288"/>
      <c r="D113" s="288"/>
      <c r="E113" s="288"/>
      <c r="F113" s="355"/>
      <c r="G113" s="353"/>
      <c r="R113" s="355"/>
      <c r="S113" s="353"/>
    </row>
    <row r="114" spans="3:19" ht="15.75">
      <c r="C114" s="288"/>
      <c r="D114" s="288"/>
      <c r="E114" s="288"/>
      <c r="F114" s="355"/>
      <c r="G114" s="353"/>
      <c r="R114" s="355"/>
      <c r="S114" s="353"/>
    </row>
    <row r="115" spans="3:19" ht="15.75">
      <c r="C115" s="288"/>
      <c r="D115" s="288"/>
      <c r="E115" s="288"/>
      <c r="F115" s="355"/>
      <c r="G115" s="353"/>
      <c r="R115" s="355"/>
      <c r="S115" s="353"/>
    </row>
    <row r="116" spans="3:19" ht="15.75">
      <c r="C116" s="288"/>
      <c r="D116" s="288"/>
      <c r="E116" s="288"/>
      <c r="F116" s="355"/>
      <c r="G116" s="353"/>
      <c r="R116" s="355"/>
      <c r="S116" s="353"/>
    </row>
    <row r="117" spans="3:19" ht="15.75">
      <c r="C117" s="288"/>
      <c r="D117" s="288"/>
      <c r="E117" s="288"/>
      <c r="F117" s="355"/>
      <c r="G117" s="353"/>
      <c r="R117" s="355"/>
      <c r="S117" s="353"/>
    </row>
    <row r="118" spans="3:19" ht="15.75">
      <c r="C118" s="288"/>
      <c r="D118" s="288"/>
      <c r="E118" s="288"/>
      <c r="F118" s="355"/>
      <c r="G118" s="353"/>
      <c r="R118" s="355"/>
      <c r="S118" s="353"/>
    </row>
    <row r="119" spans="3:19" ht="15.75">
      <c r="C119" s="288"/>
      <c r="D119" s="288"/>
      <c r="E119" s="288"/>
      <c r="F119" s="355"/>
      <c r="G119" s="353"/>
      <c r="R119" s="355"/>
      <c r="S119" s="353"/>
    </row>
    <row r="120" spans="3:19" ht="15.75">
      <c r="C120" s="288"/>
      <c r="D120" s="288"/>
      <c r="E120" s="288"/>
      <c r="F120" s="355"/>
      <c r="G120" s="353"/>
      <c r="R120" s="355"/>
      <c r="S120" s="353"/>
    </row>
    <row r="121" spans="3:19" ht="15.75">
      <c r="C121" s="288"/>
      <c r="D121" s="288"/>
      <c r="E121" s="288"/>
      <c r="F121" s="355"/>
      <c r="G121" s="353"/>
      <c r="R121" s="355"/>
      <c r="S121" s="353"/>
    </row>
    <row r="122" spans="3:19" ht="15.75">
      <c r="C122" s="288"/>
      <c r="D122" s="288"/>
      <c r="E122" s="288"/>
      <c r="F122" s="355"/>
      <c r="G122" s="353"/>
      <c r="R122" s="355"/>
      <c r="S122" s="353"/>
    </row>
    <row r="123" spans="3:19" ht="15.75">
      <c r="C123" s="288"/>
      <c r="D123" s="288"/>
      <c r="E123" s="288"/>
      <c r="F123" s="355"/>
      <c r="G123" s="353"/>
      <c r="R123" s="355"/>
      <c r="S123" s="353"/>
    </row>
    <row r="124" spans="3:19" ht="15.75">
      <c r="C124" s="288"/>
      <c r="D124" s="288"/>
      <c r="E124" s="288"/>
      <c r="F124" s="355"/>
      <c r="G124" s="353"/>
      <c r="R124" s="355"/>
      <c r="S124" s="353"/>
    </row>
    <row r="125" spans="3:19" ht="15.75">
      <c r="C125" s="288"/>
      <c r="D125" s="288"/>
      <c r="E125" s="288"/>
      <c r="F125" s="355"/>
      <c r="G125" s="353"/>
      <c r="R125" s="355"/>
      <c r="S125" s="353"/>
    </row>
    <row r="126" spans="3:19" ht="15.75">
      <c r="C126" s="288"/>
      <c r="D126" s="288"/>
      <c r="E126" s="288"/>
      <c r="F126" s="355"/>
      <c r="G126" s="353"/>
      <c r="R126" s="355"/>
      <c r="S126" s="353"/>
    </row>
    <row r="127" spans="3:19" ht="15.75">
      <c r="C127" s="288"/>
      <c r="D127" s="288"/>
      <c r="E127" s="288"/>
      <c r="F127" s="355"/>
      <c r="G127" s="353"/>
      <c r="R127" s="355"/>
      <c r="S127" s="353"/>
    </row>
    <row r="128" spans="3:19" ht="15.75">
      <c r="C128" s="288"/>
      <c r="D128" s="288"/>
      <c r="E128" s="288"/>
      <c r="F128" s="355"/>
      <c r="G128" s="353"/>
      <c r="R128" s="355"/>
      <c r="S128" s="353"/>
    </row>
    <row r="129" spans="3:19" ht="15.75">
      <c r="C129" s="288"/>
      <c r="D129" s="288"/>
      <c r="E129" s="288"/>
      <c r="F129" s="355"/>
      <c r="G129" s="353"/>
      <c r="R129" s="355"/>
      <c r="S129" s="353"/>
    </row>
    <row r="130" spans="3:19" ht="15.75">
      <c r="C130" s="288"/>
      <c r="D130" s="288"/>
      <c r="E130" s="288"/>
      <c r="F130" s="355"/>
      <c r="G130" s="353"/>
      <c r="R130" s="355"/>
      <c r="S130" s="353"/>
    </row>
    <row r="131" spans="3:19" ht="15.75">
      <c r="C131" s="288"/>
      <c r="D131" s="288"/>
      <c r="E131" s="288"/>
      <c r="F131" s="355"/>
      <c r="G131" s="353"/>
      <c r="R131" s="355"/>
      <c r="S131" s="353"/>
    </row>
    <row r="132" spans="3:19" ht="15.75">
      <c r="C132" s="288"/>
      <c r="D132" s="288"/>
      <c r="E132" s="288"/>
      <c r="F132" s="355"/>
      <c r="G132" s="353"/>
      <c r="R132" s="355"/>
      <c r="S132" s="353"/>
    </row>
    <row r="133" spans="3:19" ht="15.75">
      <c r="C133" s="288"/>
      <c r="D133" s="288"/>
      <c r="E133" s="288"/>
      <c r="F133" s="355"/>
      <c r="G133" s="353"/>
      <c r="R133" s="355"/>
      <c r="S133" s="353"/>
    </row>
    <row r="134" spans="3:19" ht="15.75">
      <c r="C134" s="288"/>
      <c r="D134" s="288"/>
      <c r="E134" s="288"/>
      <c r="F134" s="355"/>
      <c r="G134" s="353"/>
      <c r="R134" s="355"/>
      <c r="S134" s="353"/>
    </row>
    <row r="135" spans="3:19" ht="15.75">
      <c r="C135" s="288"/>
      <c r="D135" s="288"/>
      <c r="E135" s="288"/>
      <c r="F135" s="355"/>
      <c r="G135" s="353"/>
      <c r="R135" s="355"/>
      <c r="S135" s="353"/>
    </row>
    <row r="136" spans="3:19" ht="15.75">
      <c r="C136" s="288"/>
      <c r="D136" s="288"/>
      <c r="E136" s="288"/>
      <c r="F136" s="355"/>
      <c r="G136" s="353"/>
      <c r="R136" s="355"/>
      <c r="S136" s="353"/>
    </row>
    <row r="137" spans="3:19" ht="15.75">
      <c r="C137" s="288"/>
      <c r="D137" s="288"/>
      <c r="E137" s="288"/>
      <c r="F137" s="355"/>
      <c r="G137" s="353"/>
      <c r="R137" s="355"/>
      <c r="S137" s="353"/>
    </row>
    <row r="138" spans="3:19" ht="15.75">
      <c r="C138" s="288"/>
      <c r="D138" s="288"/>
      <c r="E138" s="288"/>
      <c r="F138" s="355"/>
      <c r="G138" s="353"/>
      <c r="R138" s="355"/>
      <c r="S138" s="353"/>
    </row>
    <row r="139" spans="3:19" ht="15.75">
      <c r="C139" s="288"/>
      <c r="D139" s="288"/>
      <c r="E139" s="288"/>
      <c r="F139" s="355"/>
      <c r="G139" s="353"/>
      <c r="R139" s="355"/>
      <c r="S139" s="353"/>
    </row>
    <row r="140" spans="3:19" ht="15.75">
      <c r="C140" s="288"/>
      <c r="D140" s="288"/>
      <c r="E140" s="288"/>
      <c r="F140" s="355"/>
      <c r="G140" s="353"/>
      <c r="R140" s="355"/>
      <c r="S140" s="353"/>
    </row>
    <row r="141" spans="3:19" ht="15.75">
      <c r="C141" s="288"/>
      <c r="D141" s="288"/>
      <c r="E141" s="288"/>
      <c r="F141" s="355"/>
      <c r="G141" s="353"/>
      <c r="R141" s="355"/>
      <c r="S141" s="353"/>
    </row>
    <row r="142" spans="3:19" ht="15.75">
      <c r="C142" s="288"/>
      <c r="D142" s="288"/>
      <c r="E142" s="288"/>
      <c r="F142" s="355"/>
      <c r="G142" s="353"/>
      <c r="R142" s="355"/>
      <c r="S142" s="353"/>
    </row>
    <row r="143" spans="3:19" ht="15.75">
      <c r="C143" s="288"/>
      <c r="D143" s="288"/>
      <c r="E143" s="288"/>
      <c r="F143" s="355"/>
      <c r="G143" s="353"/>
      <c r="R143" s="355"/>
      <c r="S143" s="353"/>
    </row>
    <row r="144" spans="3:19" ht="15.75">
      <c r="C144" s="288"/>
      <c r="D144" s="288"/>
      <c r="E144" s="288"/>
      <c r="F144" s="355"/>
      <c r="G144" s="353"/>
      <c r="R144" s="355"/>
      <c r="S144" s="353"/>
    </row>
    <row r="145" spans="3:19" ht="15.75">
      <c r="C145" s="288"/>
      <c r="D145" s="288"/>
      <c r="E145" s="288"/>
      <c r="F145" s="355"/>
      <c r="G145" s="353"/>
      <c r="R145" s="355"/>
      <c r="S145" s="353"/>
    </row>
    <row r="146" spans="3:19" ht="15.75">
      <c r="C146" s="288"/>
      <c r="D146" s="288"/>
      <c r="E146" s="288"/>
      <c r="F146" s="355"/>
      <c r="G146" s="353"/>
      <c r="R146" s="355"/>
      <c r="S146" s="353"/>
    </row>
    <row r="147" spans="3:19" ht="15.75">
      <c r="C147" s="288"/>
      <c r="D147" s="288"/>
      <c r="E147" s="288"/>
      <c r="F147" s="355"/>
      <c r="G147" s="353"/>
      <c r="R147" s="355"/>
      <c r="S147" s="353"/>
    </row>
    <row r="148" spans="3:19" ht="15.75">
      <c r="C148" s="288"/>
      <c r="D148" s="288"/>
      <c r="E148" s="288"/>
      <c r="F148" s="355"/>
      <c r="G148" s="353"/>
      <c r="R148" s="355"/>
      <c r="S148" s="353"/>
    </row>
    <row r="149" spans="3:19" ht="15.75">
      <c r="C149" s="288"/>
      <c r="D149" s="288"/>
      <c r="E149" s="288"/>
      <c r="F149" s="355"/>
      <c r="G149" s="353"/>
      <c r="R149" s="355"/>
      <c r="S149" s="353"/>
    </row>
    <row r="150" spans="3:19" ht="15.75">
      <c r="C150" s="288"/>
      <c r="D150" s="288"/>
      <c r="E150" s="288"/>
      <c r="F150" s="355"/>
      <c r="G150" s="353"/>
      <c r="R150" s="355"/>
      <c r="S150" s="353"/>
    </row>
    <row r="151" spans="3:19" ht="15.75">
      <c r="C151" s="288"/>
      <c r="D151" s="288"/>
      <c r="E151" s="288"/>
      <c r="F151" s="355"/>
      <c r="G151" s="353"/>
      <c r="R151" s="355"/>
      <c r="S151" s="353"/>
    </row>
    <row r="152" spans="3:19" ht="15.75">
      <c r="C152" s="288"/>
      <c r="D152" s="288"/>
      <c r="E152" s="288"/>
      <c r="F152" s="355"/>
      <c r="G152" s="353"/>
      <c r="R152" s="355"/>
      <c r="S152" s="353"/>
    </row>
    <row r="153" spans="3:19" ht="15.75">
      <c r="C153" s="288"/>
      <c r="D153" s="288"/>
      <c r="E153" s="288"/>
      <c r="F153" s="355"/>
      <c r="G153" s="353"/>
      <c r="R153" s="355"/>
      <c r="S153" s="353"/>
    </row>
    <row r="154" spans="3:19" ht="15.75">
      <c r="C154" s="288"/>
      <c r="D154" s="288"/>
      <c r="E154" s="288"/>
      <c r="F154" s="355"/>
      <c r="G154" s="353"/>
      <c r="R154" s="355"/>
      <c r="S154" s="353"/>
    </row>
    <row r="155" spans="3:19" ht="15.75">
      <c r="C155" s="288"/>
      <c r="D155" s="288"/>
      <c r="E155" s="288"/>
      <c r="F155" s="355"/>
      <c r="G155" s="353"/>
      <c r="R155" s="355"/>
      <c r="S155" s="353"/>
    </row>
    <row r="156" spans="3:19" ht="15.75">
      <c r="C156" s="288"/>
      <c r="D156" s="288"/>
      <c r="E156" s="288"/>
      <c r="F156" s="355"/>
      <c r="G156" s="353"/>
      <c r="R156" s="355"/>
      <c r="S156" s="353"/>
    </row>
    <row r="157" spans="3:19" ht="15.75">
      <c r="C157" s="288"/>
      <c r="D157" s="288"/>
      <c r="E157" s="288"/>
      <c r="F157" s="355"/>
      <c r="G157" s="353"/>
      <c r="R157" s="355"/>
      <c r="S157" s="353"/>
    </row>
    <row r="158" spans="3:19" ht="15.75">
      <c r="C158" s="288"/>
      <c r="D158" s="288"/>
      <c r="E158" s="288"/>
      <c r="F158" s="355"/>
      <c r="G158" s="353"/>
      <c r="R158" s="355"/>
      <c r="S158" s="353"/>
    </row>
    <row r="159" spans="3:19" ht="15.75">
      <c r="C159" s="288"/>
      <c r="D159" s="288"/>
      <c r="E159" s="288"/>
      <c r="F159" s="355"/>
      <c r="G159" s="353"/>
      <c r="R159" s="355"/>
      <c r="S159" s="353"/>
    </row>
    <row r="160" spans="3:19" ht="15.75">
      <c r="C160" s="288"/>
      <c r="D160" s="288"/>
      <c r="E160" s="288"/>
      <c r="F160" s="355"/>
      <c r="G160" s="353"/>
      <c r="R160" s="355"/>
      <c r="S160" s="353"/>
    </row>
    <row r="161" spans="3:19" ht="15.75">
      <c r="C161" s="288"/>
      <c r="D161" s="288"/>
      <c r="E161" s="288"/>
      <c r="F161" s="355"/>
      <c r="G161" s="353"/>
      <c r="R161" s="355"/>
      <c r="S161" s="353"/>
    </row>
    <row r="162" spans="3:19" ht="15.75">
      <c r="C162" s="288"/>
      <c r="D162" s="288"/>
      <c r="E162" s="288"/>
      <c r="F162" s="355"/>
      <c r="G162" s="353"/>
      <c r="R162" s="355"/>
      <c r="S162" s="353"/>
    </row>
    <row r="163" spans="3:19" ht="15.75">
      <c r="C163" s="288"/>
      <c r="D163" s="288"/>
      <c r="E163" s="288"/>
      <c r="F163" s="355"/>
      <c r="G163" s="353"/>
      <c r="R163" s="355"/>
      <c r="S163" s="353"/>
    </row>
    <row r="164" spans="3:19" ht="15.75">
      <c r="C164" s="288"/>
      <c r="D164" s="288"/>
      <c r="E164" s="288"/>
      <c r="F164" s="355"/>
      <c r="G164" s="353"/>
      <c r="R164" s="355"/>
      <c r="S164" s="353"/>
    </row>
    <row r="165" spans="3:19" ht="15.75">
      <c r="C165" s="288"/>
      <c r="D165" s="288"/>
      <c r="E165" s="288"/>
      <c r="F165" s="355"/>
      <c r="G165" s="353"/>
      <c r="R165" s="355"/>
      <c r="S165" s="353"/>
    </row>
    <row r="166" spans="3:19" ht="15.75">
      <c r="C166" s="288"/>
      <c r="D166" s="288"/>
      <c r="E166" s="288"/>
      <c r="F166" s="355"/>
      <c r="G166" s="353"/>
      <c r="R166" s="355"/>
      <c r="S166" s="353"/>
    </row>
    <row r="167" spans="3:19" ht="15.75">
      <c r="C167" s="288"/>
      <c r="D167" s="288"/>
      <c r="E167" s="288"/>
      <c r="F167" s="355"/>
      <c r="G167" s="353"/>
      <c r="R167" s="355"/>
      <c r="S167" s="353"/>
    </row>
    <row r="168" spans="3:19" ht="15.75">
      <c r="C168" s="288"/>
      <c r="D168" s="288"/>
      <c r="E168" s="288"/>
      <c r="F168" s="355"/>
      <c r="G168" s="353"/>
      <c r="R168" s="355"/>
      <c r="S168" s="353"/>
    </row>
    <row r="169" spans="3:19" ht="15.75">
      <c r="C169" s="288"/>
      <c r="D169" s="288"/>
      <c r="E169" s="288"/>
      <c r="F169" s="355"/>
      <c r="G169" s="353"/>
      <c r="R169" s="355"/>
      <c r="S169" s="353"/>
    </row>
    <row r="170" spans="3:19" ht="15.75">
      <c r="C170" s="288"/>
      <c r="D170" s="288"/>
      <c r="E170" s="288"/>
      <c r="F170" s="355"/>
      <c r="G170" s="353"/>
      <c r="R170" s="355"/>
      <c r="S170" s="353"/>
    </row>
    <row r="171" spans="3:19" ht="15.75">
      <c r="C171" s="288"/>
      <c r="D171" s="288"/>
      <c r="E171" s="288"/>
      <c r="F171" s="355"/>
      <c r="G171" s="353"/>
      <c r="R171" s="355"/>
      <c r="S171" s="353"/>
    </row>
    <row r="172" spans="3:19" ht="15.75">
      <c r="C172" s="288"/>
      <c r="D172" s="288"/>
      <c r="E172" s="288"/>
      <c r="F172" s="355"/>
      <c r="G172" s="353"/>
      <c r="R172" s="355"/>
      <c r="S172" s="353"/>
    </row>
    <row r="173" spans="3:19" ht="15.75">
      <c r="C173" s="288"/>
      <c r="D173" s="288"/>
      <c r="E173" s="288"/>
      <c r="F173" s="355"/>
      <c r="G173" s="353"/>
      <c r="R173" s="355"/>
      <c r="S173" s="353"/>
    </row>
    <row r="174" spans="3:19" ht="15.75">
      <c r="C174" s="288"/>
      <c r="D174" s="288"/>
      <c r="E174" s="288"/>
      <c r="F174" s="355"/>
      <c r="G174" s="353"/>
      <c r="R174" s="355"/>
      <c r="S174" s="353"/>
    </row>
    <row r="175" spans="3:19" ht="15.75">
      <c r="C175" s="288"/>
      <c r="D175" s="288"/>
      <c r="E175" s="288"/>
      <c r="F175" s="355"/>
      <c r="G175" s="353"/>
      <c r="R175" s="355"/>
      <c r="S175" s="353"/>
    </row>
    <row r="176" spans="3:19" ht="15.75">
      <c r="C176" s="288"/>
      <c r="D176" s="288"/>
      <c r="E176" s="288"/>
      <c r="F176" s="355"/>
      <c r="G176" s="353"/>
      <c r="R176" s="355"/>
      <c r="S176" s="353"/>
    </row>
    <row r="177" spans="3:19" ht="15.75">
      <c r="C177" s="288"/>
      <c r="D177" s="288"/>
      <c r="E177" s="288"/>
      <c r="F177" s="355"/>
      <c r="G177" s="353"/>
      <c r="R177" s="355"/>
      <c r="S177" s="353"/>
    </row>
    <row r="178" spans="3:19" ht="15.75">
      <c r="C178" s="288"/>
      <c r="D178" s="288"/>
      <c r="E178" s="288"/>
      <c r="F178" s="355"/>
      <c r="G178" s="353"/>
      <c r="R178" s="355"/>
      <c r="S178" s="353"/>
    </row>
    <row r="179" spans="3:19" ht="15.75">
      <c r="C179" s="288"/>
      <c r="D179" s="288"/>
      <c r="E179" s="288"/>
      <c r="F179" s="355"/>
      <c r="G179" s="353"/>
      <c r="R179" s="355"/>
      <c r="S179" s="353"/>
    </row>
    <row r="180" spans="3:19" ht="15.75">
      <c r="C180" s="288"/>
      <c r="D180" s="288"/>
      <c r="E180" s="288"/>
      <c r="F180" s="355"/>
      <c r="G180" s="353"/>
      <c r="R180" s="355"/>
      <c r="S180" s="353"/>
    </row>
    <row r="181" spans="3:19" ht="15.75">
      <c r="C181" s="288"/>
      <c r="D181" s="288"/>
      <c r="E181" s="288"/>
      <c r="F181" s="355"/>
      <c r="G181" s="353"/>
      <c r="R181" s="355"/>
      <c r="S181" s="353"/>
    </row>
    <row r="182" spans="3:19" ht="15.75">
      <c r="C182" s="288"/>
      <c r="D182" s="288"/>
      <c r="E182" s="288"/>
      <c r="F182" s="355"/>
      <c r="G182" s="353"/>
      <c r="R182" s="355"/>
      <c r="S182" s="353"/>
    </row>
    <row r="183" spans="3:19" ht="15.75">
      <c r="C183" s="288"/>
      <c r="D183" s="288"/>
      <c r="E183" s="288"/>
      <c r="F183" s="355"/>
      <c r="G183" s="353"/>
      <c r="R183" s="355"/>
      <c r="S183" s="353"/>
    </row>
    <row r="184" spans="3:19" ht="15.75">
      <c r="C184" s="288"/>
      <c r="D184" s="288"/>
      <c r="E184" s="288"/>
      <c r="F184" s="355"/>
      <c r="G184" s="353"/>
      <c r="R184" s="355"/>
      <c r="S184" s="353"/>
    </row>
    <row r="185" spans="3:19" ht="15.75">
      <c r="C185" s="288"/>
      <c r="D185" s="288"/>
      <c r="E185" s="288"/>
      <c r="F185" s="355"/>
      <c r="G185" s="353"/>
      <c r="R185" s="355"/>
      <c r="S185" s="353"/>
    </row>
    <row r="186" spans="3:19" ht="15.75">
      <c r="C186" s="288"/>
      <c r="D186" s="288"/>
      <c r="E186" s="288"/>
      <c r="F186" s="355"/>
      <c r="G186" s="353"/>
      <c r="R186" s="355"/>
      <c r="S186" s="353"/>
    </row>
    <row r="187" spans="3:19" ht="15.75">
      <c r="C187" s="288"/>
      <c r="D187" s="288"/>
      <c r="E187" s="288"/>
      <c r="F187" s="355"/>
      <c r="G187" s="353"/>
      <c r="R187" s="355"/>
      <c r="S187" s="353"/>
    </row>
    <row r="188" spans="3:19" ht="15.75">
      <c r="C188" s="288"/>
      <c r="D188" s="288"/>
      <c r="E188" s="288"/>
      <c r="F188" s="355"/>
      <c r="G188" s="353"/>
      <c r="R188" s="355"/>
      <c r="S188" s="353"/>
    </row>
    <row r="189" spans="3:19" ht="15.75">
      <c r="C189" s="288"/>
      <c r="D189" s="288"/>
      <c r="E189" s="288"/>
      <c r="F189" s="355"/>
      <c r="G189" s="353"/>
      <c r="R189" s="355"/>
      <c r="S189" s="353"/>
    </row>
    <row r="190" spans="3:19" ht="15.75">
      <c r="C190" s="288"/>
      <c r="D190" s="288"/>
      <c r="E190" s="288"/>
      <c r="F190" s="355"/>
      <c r="G190" s="353"/>
      <c r="R190" s="355"/>
      <c r="S190" s="353"/>
    </row>
    <row r="191" spans="3:19" ht="15.75">
      <c r="C191" s="288"/>
      <c r="D191" s="288"/>
      <c r="E191" s="288"/>
      <c r="F191" s="355"/>
      <c r="G191" s="353"/>
      <c r="R191" s="355"/>
      <c r="S191" s="353"/>
    </row>
    <row r="192" spans="3:19" ht="15.75">
      <c r="C192" s="288"/>
      <c r="D192" s="288"/>
      <c r="E192" s="288"/>
      <c r="F192" s="355"/>
      <c r="G192" s="353"/>
      <c r="R192" s="355"/>
      <c r="S192" s="353"/>
    </row>
    <row r="193" spans="3:19" ht="15.75">
      <c r="C193" s="288"/>
      <c r="D193" s="288"/>
      <c r="E193" s="288"/>
      <c r="F193" s="355"/>
      <c r="G193" s="353"/>
      <c r="R193" s="355"/>
      <c r="S193" s="353"/>
    </row>
    <row r="194" spans="3:19" ht="15.75">
      <c r="C194" s="288"/>
      <c r="D194" s="288"/>
      <c r="E194" s="288"/>
      <c r="F194" s="355"/>
      <c r="G194" s="353"/>
      <c r="R194" s="355"/>
      <c r="S194" s="353"/>
    </row>
    <row r="195" spans="3:19" ht="15.75">
      <c r="C195" s="288"/>
      <c r="D195" s="288"/>
      <c r="E195" s="288"/>
      <c r="F195" s="355"/>
      <c r="G195" s="353"/>
      <c r="R195" s="355"/>
      <c r="S195" s="353"/>
    </row>
    <row r="196" spans="3:19" ht="15.75">
      <c r="C196" s="288"/>
      <c r="D196" s="288"/>
      <c r="E196" s="288"/>
      <c r="F196" s="355"/>
      <c r="G196" s="353"/>
      <c r="R196" s="355"/>
      <c r="S196" s="353"/>
    </row>
    <row r="197" spans="3:19" ht="15.75">
      <c r="C197" s="288"/>
      <c r="D197" s="288"/>
      <c r="E197" s="288"/>
      <c r="F197" s="355"/>
      <c r="G197" s="353"/>
      <c r="R197" s="355"/>
      <c r="S197" s="353"/>
    </row>
    <row r="198" spans="3:19" ht="15.75">
      <c r="C198" s="288"/>
      <c r="D198" s="288"/>
      <c r="E198" s="288"/>
      <c r="F198" s="355"/>
      <c r="G198" s="353"/>
      <c r="R198" s="355"/>
      <c r="S198" s="353"/>
    </row>
    <row r="199" spans="3:19" ht="15.75">
      <c r="C199" s="288"/>
      <c r="D199" s="288"/>
      <c r="E199" s="288"/>
      <c r="F199" s="355"/>
      <c r="G199" s="353"/>
      <c r="R199" s="355"/>
      <c r="S199" s="353"/>
    </row>
    <row r="200" spans="3:19" ht="15.75">
      <c r="C200" s="288"/>
      <c r="D200" s="288"/>
      <c r="E200" s="288"/>
      <c r="F200" s="355"/>
      <c r="G200" s="353"/>
      <c r="R200" s="355"/>
      <c r="S200" s="353"/>
    </row>
    <row r="201" spans="3:19" ht="15.75">
      <c r="C201" s="288"/>
      <c r="D201" s="288"/>
      <c r="E201" s="288"/>
      <c r="F201" s="355"/>
      <c r="G201" s="353"/>
      <c r="R201" s="355"/>
      <c r="S201" s="353"/>
    </row>
    <row r="202" spans="3:19" ht="15.75">
      <c r="C202" s="288"/>
      <c r="D202" s="288"/>
      <c r="E202" s="288"/>
      <c r="F202" s="355"/>
      <c r="G202" s="353"/>
      <c r="R202" s="355"/>
      <c r="S202" s="353"/>
    </row>
    <row r="203" spans="3:19" ht="15.75">
      <c r="C203" s="288"/>
      <c r="D203" s="288"/>
      <c r="E203" s="288"/>
      <c r="F203" s="355"/>
      <c r="G203" s="353"/>
      <c r="R203" s="355"/>
      <c r="S203" s="353"/>
    </row>
    <row r="204" spans="3:19" ht="15.75">
      <c r="C204" s="288"/>
      <c r="D204" s="288"/>
      <c r="E204" s="288"/>
      <c r="F204" s="355"/>
      <c r="G204" s="353"/>
      <c r="R204" s="355"/>
      <c r="S204" s="353"/>
    </row>
    <row r="205" spans="3:19" ht="15.75">
      <c r="C205" s="288"/>
      <c r="D205" s="288"/>
      <c r="E205" s="288"/>
      <c r="F205" s="355"/>
      <c r="G205" s="353"/>
      <c r="R205" s="355"/>
      <c r="S205" s="353"/>
    </row>
    <row r="206" spans="3:19" ht="15.75">
      <c r="C206" s="288"/>
      <c r="D206" s="288"/>
      <c r="E206" s="288"/>
      <c r="F206" s="355"/>
      <c r="G206" s="353"/>
      <c r="R206" s="355"/>
      <c r="S206" s="353"/>
    </row>
    <row r="207" spans="3:19" ht="15.75">
      <c r="C207" s="288"/>
      <c r="D207" s="288"/>
      <c r="E207" s="288"/>
      <c r="F207" s="355"/>
      <c r="G207" s="353"/>
      <c r="R207" s="355"/>
      <c r="S207" s="353"/>
    </row>
    <row r="208" spans="3:19" ht="15.75">
      <c r="C208" s="288"/>
      <c r="D208" s="288"/>
      <c r="E208" s="288"/>
      <c r="F208" s="355"/>
      <c r="G208" s="353"/>
      <c r="R208" s="355"/>
      <c r="S208" s="353"/>
    </row>
    <row r="209" spans="3:19" ht="15.75">
      <c r="C209" s="288"/>
      <c r="D209" s="288"/>
      <c r="E209" s="288"/>
      <c r="F209" s="355"/>
      <c r="G209" s="353"/>
      <c r="R209" s="355"/>
      <c r="S209" s="353"/>
    </row>
    <row r="210" spans="3:19" ht="15.75">
      <c r="C210" s="288"/>
      <c r="D210" s="288"/>
      <c r="E210" s="288"/>
      <c r="F210" s="355"/>
      <c r="G210" s="353"/>
      <c r="R210" s="355"/>
      <c r="S210" s="353"/>
    </row>
    <row r="211" spans="3:19" ht="15.75">
      <c r="C211" s="288"/>
      <c r="D211" s="288"/>
      <c r="E211" s="288"/>
      <c r="F211" s="355"/>
      <c r="G211" s="353"/>
      <c r="R211" s="355"/>
      <c r="S211" s="353"/>
    </row>
    <row r="212" spans="3:19" ht="15.75">
      <c r="C212" s="288"/>
      <c r="D212" s="288"/>
      <c r="E212" s="288"/>
      <c r="F212" s="355"/>
      <c r="G212" s="353"/>
      <c r="R212" s="355"/>
      <c r="S212" s="353"/>
    </row>
    <row r="213" spans="3:19" ht="15.75">
      <c r="C213" s="288"/>
      <c r="D213" s="288"/>
      <c r="E213" s="288"/>
      <c r="F213" s="355"/>
      <c r="G213" s="353"/>
      <c r="R213" s="355"/>
      <c r="S213" s="353"/>
    </row>
    <row r="214" spans="3:19" ht="15.75">
      <c r="C214" s="288"/>
      <c r="D214" s="288"/>
      <c r="E214" s="288"/>
      <c r="F214" s="355"/>
      <c r="G214" s="353"/>
      <c r="R214" s="355"/>
      <c r="S214" s="353"/>
    </row>
    <row r="215" spans="3:19" ht="15.75">
      <c r="C215" s="288"/>
      <c r="D215" s="288"/>
      <c r="E215" s="288"/>
      <c r="F215" s="355"/>
      <c r="G215" s="353"/>
      <c r="R215" s="355"/>
      <c r="S215" s="353"/>
    </row>
    <row r="216" spans="3:19" ht="15.75">
      <c r="C216" s="288"/>
      <c r="D216" s="288"/>
      <c r="E216" s="288"/>
      <c r="F216" s="355"/>
      <c r="G216" s="353"/>
      <c r="R216" s="355"/>
      <c r="S216" s="353"/>
    </row>
    <row r="217" spans="3:19" ht="15.75">
      <c r="C217" s="288"/>
      <c r="D217" s="288"/>
      <c r="E217" s="288"/>
      <c r="F217" s="355"/>
      <c r="G217" s="353"/>
      <c r="R217" s="355"/>
      <c r="S217" s="353"/>
    </row>
    <row r="218" spans="3:19" ht="15.75">
      <c r="C218" s="288"/>
      <c r="D218" s="288"/>
      <c r="E218" s="288"/>
      <c r="F218" s="355"/>
      <c r="G218" s="353"/>
      <c r="R218" s="355"/>
      <c r="S218" s="353"/>
    </row>
    <row r="219" spans="3:19" ht="15.75">
      <c r="C219" s="288"/>
      <c r="D219" s="288"/>
      <c r="E219" s="288"/>
      <c r="F219" s="355"/>
      <c r="G219" s="353"/>
      <c r="R219" s="355"/>
      <c r="S219" s="353"/>
    </row>
    <row r="220" spans="3:19" ht="15.75">
      <c r="C220" s="288"/>
      <c r="D220" s="288"/>
      <c r="E220" s="288"/>
      <c r="F220" s="355"/>
      <c r="G220" s="353"/>
      <c r="R220" s="355"/>
      <c r="S220" s="353"/>
    </row>
    <row r="221" spans="3:19" ht="15.75">
      <c r="C221" s="288"/>
      <c r="D221" s="288"/>
      <c r="E221" s="288"/>
      <c r="F221" s="355"/>
      <c r="G221" s="353"/>
      <c r="R221" s="355"/>
      <c r="S221" s="353"/>
    </row>
    <row r="222" spans="3:19" ht="15.75">
      <c r="C222" s="288"/>
      <c r="D222" s="288"/>
      <c r="E222" s="288"/>
      <c r="F222" s="355"/>
      <c r="G222" s="353"/>
      <c r="R222" s="355"/>
      <c r="S222" s="353"/>
    </row>
    <row r="223" spans="3:19" ht="15.75">
      <c r="C223" s="288"/>
      <c r="D223" s="288"/>
      <c r="E223" s="288"/>
      <c r="F223" s="355"/>
      <c r="G223" s="353"/>
      <c r="R223" s="355"/>
      <c r="S223" s="353"/>
    </row>
    <row r="224" spans="3:19" ht="15.75">
      <c r="C224" s="288"/>
      <c r="D224" s="288"/>
      <c r="E224" s="288"/>
      <c r="F224" s="355"/>
      <c r="G224" s="353"/>
      <c r="R224" s="355"/>
      <c r="S224" s="353"/>
    </row>
    <row r="225" spans="3:19" ht="15.75">
      <c r="C225" s="288"/>
      <c r="D225" s="288"/>
      <c r="E225" s="288"/>
      <c r="F225" s="355"/>
      <c r="G225" s="353"/>
      <c r="R225" s="355"/>
      <c r="S225" s="353"/>
    </row>
    <row r="226" spans="3:19" ht="15.75">
      <c r="C226" s="288"/>
      <c r="D226" s="288"/>
      <c r="E226" s="288"/>
      <c r="F226" s="355"/>
      <c r="G226" s="353"/>
      <c r="R226" s="355"/>
      <c r="S226" s="353"/>
    </row>
    <row r="227" spans="3:19" ht="15.75">
      <c r="C227" s="288"/>
      <c r="D227" s="288"/>
      <c r="E227" s="288"/>
      <c r="F227" s="355"/>
      <c r="G227" s="353"/>
      <c r="R227" s="355"/>
      <c r="S227" s="353"/>
    </row>
    <row r="228" spans="3:19" ht="15.75">
      <c r="C228" s="288"/>
      <c r="D228" s="288"/>
      <c r="E228" s="288"/>
      <c r="F228" s="355"/>
      <c r="G228" s="353"/>
      <c r="R228" s="355"/>
      <c r="S228" s="353"/>
    </row>
    <row r="229" spans="3:19" ht="15.75">
      <c r="C229" s="288"/>
      <c r="D229" s="288"/>
      <c r="E229" s="288"/>
      <c r="F229" s="355"/>
      <c r="G229" s="353"/>
      <c r="R229" s="355"/>
      <c r="S229" s="353"/>
    </row>
    <row r="230" spans="3:19" ht="15.75">
      <c r="C230" s="288"/>
      <c r="D230" s="288"/>
      <c r="E230" s="288"/>
      <c r="F230" s="355"/>
      <c r="G230" s="353"/>
      <c r="R230" s="355"/>
      <c r="S230" s="353"/>
    </row>
    <row r="231" spans="3:19" ht="15.75">
      <c r="C231" s="288"/>
      <c r="D231" s="288"/>
      <c r="E231" s="288"/>
      <c r="F231" s="355"/>
      <c r="G231" s="353"/>
      <c r="R231" s="355"/>
      <c r="S231" s="353"/>
    </row>
    <row r="232" spans="3:19" ht="15.75">
      <c r="C232" s="288"/>
      <c r="D232" s="288"/>
      <c r="E232" s="288"/>
      <c r="F232" s="355"/>
      <c r="G232" s="353"/>
      <c r="R232" s="355"/>
      <c r="S232" s="353"/>
    </row>
    <row r="233" spans="3:19" ht="15.75">
      <c r="C233" s="288"/>
      <c r="D233" s="288"/>
      <c r="E233" s="288"/>
      <c r="F233" s="355"/>
      <c r="G233" s="353"/>
      <c r="R233" s="355"/>
      <c r="S233" s="353"/>
    </row>
    <row r="234" spans="3:19" ht="15.75">
      <c r="C234" s="288"/>
      <c r="D234" s="288"/>
      <c r="E234" s="288"/>
      <c r="F234" s="355"/>
      <c r="G234" s="353"/>
      <c r="R234" s="355"/>
      <c r="S234" s="353"/>
    </row>
    <row r="235" spans="3:19" ht="15.75">
      <c r="C235" s="288"/>
      <c r="D235" s="288"/>
      <c r="E235" s="288"/>
      <c r="F235" s="355"/>
      <c r="G235" s="353"/>
      <c r="R235" s="355"/>
      <c r="S235" s="353"/>
    </row>
    <row r="236" spans="3:19" ht="15.75">
      <c r="C236" s="288"/>
      <c r="D236" s="288"/>
      <c r="E236" s="288"/>
      <c r="F236" s="355"/>
      <c r="G236" s="353"/>
      <c r="R236" s="355"/>
      <c r="S236" s="353"/>
    </row>
    <row r="237" spans="3:19" ht="15.75">
      <c r="C237" s="288"/>
      <c r="D237" s="288"/>
      <c r="E237" s="288"/>
      <c r="F237" s="355"/>
      <c r="G237" s="353"/>
      <c r="R237" s="355"/>
      <c r="S237" s="353"/>
    </row>
    <row r="238" spans="3:19" ht="15.75">
      <c r="C238" s="288"/>
      <c r="D238" s="288"/>
      <c r="E238" s="288"/>
      <c r="F238" s="355"/>
      <c r="G238" s="353"/>
      <c r="R238" s="355"/>
      <c r="S238" s="353"/>
    </row>
    <row r="239" spans="3:19" ht="15.75">
      <c r="C239" s="288"/>
      <c r="D239" s="288"/>
      <c r="E239" s="288"/>
      <c r="F239" s="355"/>
      <c r="G239" s="353"/>
      <c r="R239" s="355"/>
      <c r="S239" s="353"/>
    </row>
    <row r="240" spans="3:19" ht="15.75">
      <c r="C240" s="288"/>
      <c r="D240" s="288"/>
      <c r="E240" s="288"/>
      <c r="F240" s="355"/>
      <c r="G240" s="353"/>
      <c r="R240" s="355"/>
      <c r="S240" s="353"/>
    </row>
    <row r="241" spans="3:19" ht="15.75">
      <c r="C241" s="288"/>
      <c r="D241" s="288"/>
      <c r="E241" s="288"/>
      <c r="F241" s="355"/>
      <c r="G241" s="353"/>
      <c r="R241" s="355"/>
      <c r="S241" s="353"/>
    </row>
    <row r="242" spans="3:19" ht="15.75">
      <c r="C242" s="288"/>
      <c r="D242" s="288"/>
      <c r="E242" s="288"/>
      <c r="F242" s="355"/>
      <c r="G242" s="353"/>
      <c r="R242" s="355"/>
      <c r="S242" s="353"/>
    </row>
    <row r="243" spans="3:19" ht="15.75">
      <c r="C243" s="288"/>
      <c r="D243" s="288"/>
      <c r="E243" s="288"/>
      <c r="F243" s="355"/>
      <c r="G243" s="353"/>
      <c r="R243" s="355"/>
      <c r="S243" s="353"/>
    </row>
    <row r="244" spans="3:19" ht="15.75">
      <c r="C244" s="288"/>
      <c r="D244" s="288"/>
      <c r="E244" s="288"/>
      <c r="F244" s="355"/>
      <c r="G244" s="353"/>
      <c r="R244" s="355"/>
      <c r="S244" s="353"/>
    </row>
    <row r="245" spans="3:19" ht="15.75">
      <c r="C245" s="288"/>
      <c r="D245" s="288"/>
      <c r="E245" s="288"/>
      <c r="F245" s="355"/>
      <c r="G245" s="353"/>
      <c r="R245" s="355"/>
      <c r="S245" s="353"/>
    </row>
    <row r="246" spans="3:19" ht="15.75">
      <c r="C246" s="288"/>
      <c r="D246" s="288"/>
      <c r="E246" s="288"/>
      <c r="F246" s="355"/>
      <c r="G246" s="353"/>
      <c r="R246" s="355"/>
      <c r="S246" s="353"/>
    </row>
    <row r="247" spans="3:19" ht="15.75">
      <c r="C247" s="288"/>
      <c r="D247" s="288"/>
      <c r="E247" s="288"/>
      <c r="F247" s="355"/>
      <c r="G247" s="353"/>
      <c r="R247" s="355"/>
      <c r="S247" s="353"/>
    </row>
    <row r="248" spans="3:19" ht="15.75">
      <c r="C248" s="288"/>
      <c r="D248" s="288"/>
      <c r="E248" s="288"/>
      <c r="F248" s="355"/>
      <c r="G248" s="353"/>
      <c r="R248" s="355"/>
      <c r="S248" s="353"/>
    </row>
    <row r="249" spans="3:19" ht="15.75">
      <c r="C249" s="288"/>
      <c r="D249" s="288"/>
      <c r="E249" s="288"/>
      <c r="F249" s="355"/>
      <c r="G249" s="353"/>
      <c r="R249" s="355"/>
      <c r="S249" s="353"/>
    </row>
    <row r="250" spans="3:19" ht="15.75">
      <c r="C250" s="288"/>
      <c r="D250" s="288"/>
      <c r="E250" s="288"/>
      <c r="F250" s="355"/>
      <c r="G250" s="353"/>
      <c r="R250" s="355"/>
      <c r="S250" s="353"/>
    </row>
    <row r="251" spans="3:19" ht="15.75">
      <c r="C251" s="288"/>
      <c r="D251" s="288"/>
      <c r="E251" s="288"/>
      <c r="F251" s="355"/>
      <c r="G251" s="353"/>
      <c r="R251" s="355"/>
      <c r="S251" s="353"/>
    </row>
    <row r="252" spans="3:19" ht="15.75">
      <c r="C252" s="288"/>
      <c r="D252" s="288"/>
      <c r="E252" s="288"/>
      <c r="F252" s="355"/>
      <c r="G252" s="353"/>
      <c r="R252" s="355"/>
      <c r="S252" s="353"/>
    </row>
    <row r="253" spans="3:19" ht="15.75">
      <c r="C253" s="288"/>
      <c r="D253" s="288"/>
      <c r="E253" s="288"/>
      <c r="F253" s="355"/>
      <c r="G253" s="353"/>
      <c r="R253" s="355"/>
      <c r="S253" s="353"/>
    </row>
    <row r="254" spans="3:19" ht="15.75">
      <c r="C254" s="288"/>
      <c r="D254" s="288"/>
      <c r="E254" s="288"/>
      <c r="F254" s="355"/>
      <c r="G254" s="353"/>
      <c r="R254" s="355"/>
      <c r="S254" s="353"/>
    </row>
    <row r="255" spans="3:19" ht="15.75">
      <c r="C255" s="288"/>
      <c r="D255" s="288"/>
      <c r="E255" s="288"/>
      <c r="F255" s="355"/>
      <c r="G255" s="353"/>
      <c r="R255" s="355"/>
      <c r="S255" s="353"/>
    </row>
    <row r="256" spans="3:19" ht="15.75">
      <c r="C256" s="288"/>
      <c r="D256" s="288"/>
      <c r="E256" s="288"/>
      <c r="F256" s="355"/>
      <c r="G256" s="353"/>
      <c r="R256" s="355"/>
      <c r="S256" s="353"/>
    </row>
    <row r="257" spans="3:19" ht="15.75">
      <c r="C257" s="288"/>
      <c r="D257" s="288"/>
      <c r="E257" s="288"/>
      <c r="F257" s="355"/>
      <c r="G257" s="353"/>
      <c r="R257" s="355"/>
      <c r="S257" s="353"/>
    </row>
    <row r="258" spans="3:19" ht="15.75">
      <c r="C258" s="288"/>
      <c r="D258" s="288"/>
      <c r="E258" s="288"/>
      <c r="F258" s="355"/>
      <c r="G258" s="353"/>
      <c r="R258" s="355"/>
      <c r="S258" s="353"/>
    </row>
    <row r="259" spans="3:19" ht="15.75">
      <c r="C259" s="288"/>
      <c r="D259" s="288"/>
      <c r="E259" s="288"/>
      <c r="F259" s="355"/>
      <c r="G259" s="353"/>
      <c r="R259" s="355"/>
      <c r="S259" s="353"/>
    </row>
    <row r="260" spans="3:19" ht="15.75">
      <c r="C260" s="288"/>
      <c r="D260" s="288"/>
      <c r="E260" s="288"/>
      <c r="F260" s="355"/>
      <c r="G260" s="353"/>
      <c r="R260" s="355"/>
      <c r="S260" s="353"/>
    </row>
    <row r="261" spans="3:19" ht="15.75">
      <c r="C261" s="288"/>
      <c r="D261" s="288"/>
      <c r="E261" s="288"/>
      <c r="F261" s="355"/>
      <c r="G261" s="353"/>
      <c r="R261" s="355"/>
      <c r="S261" s="353"/>
    </row>
    <row r="262" spans="3:19" ht="15.75">
      <c r="C262" s="288"/>
      <c r="D262" s="288"/>
      <c r="E262" s="288"/>
      <c r="F262" s="355"/>
      <c r="G262" s="353"/>
      <c r="R262" s="355"/>
      <c r="S262" s="353"/>
    </row>
    <row r="263" spans="3:19" ht="15.75">
      <c r="C263" s="288"/>
      <c r="D263" s="288"/>
      <c r="E263" s="288"/>
      <c r="F263" s="355"/>
      <c r="G263" s="353"/>
      <c r="R263" s="355"/>
      <c r="S263" s="353"/>
    </row>
    <row r="264" spans="3:19" ht="15.75">
      <c r="C264" s="288"/>
      <c r="D264" s="288"/>
      <c r="E264" s="288"/>
      <c r="F264" s="355"/>
      <c r="G264" s="353"/>
      <c r="R264" s="355"/>
      <c r="S264" s="353"/>
    </row>
    <row r="265" spans="3:19" ht="15.75">
      <c r="C265" s="288"/>
      <c r="D265" s="288"/>
      <c r="E265" s="288"/>
      <c r="F265" s="355"/>
      <c r="G265" s="353"/>
      <c r="R265" s="355"/>
      <c r="S265" s="353"/>
    </row>
    <row r="266" spans="3:19" ht="15.75">
      <c r="C266" s="288"/>
      <c r="D266" s="288"/>
      <c r="E266" s="288"/>
      <c r="F266" s="355"/>
      <c r="G266" s="353"/>
      <c r="R266" s="355"/>
      <c r="S266" s="353"/>
    </row>
    <row r="267" spans="3:19" ht="15.75">
      <c r="C267" s="288"/>
      <c r="D267" s="288"/>
      <c r="E267" s="288"/>
      <c r="F267" s="355"/>
      <c r="G267" s="353"/>
      <c r="R267" s="355"/>
      <c r="S267" s="353"/>
    </row>
    <row r="268" spans="3:19" ht="15.75">
      <c r="C268" s="288"/>
      <c r="D268" s="288"/>
      <c r="E268" s="288"/>
      <c r="F268" s="355"/>
      <c r="G268" s="353"/>
      <c r="R268" s="355"/>
      <c r="S268" s="353"/>
    </row>
    <row r="269" spans="3:19" ht="15.75">
      <c r="C269" s="288"/>
      <c r="D269" s="288"/>
      <c r="E269" s="288"/>
      <c r="F269" s="355"/>
      <c r="G269" s="353"/>
      <c r="R269" s="355"/>
      <c r="S269" s="353"/>
    </row>
    <row r="270" spans="3:19" ht="15.75">
      <c r="C270" s="288"/>
      <c r="D270" s="288"/>
      <c r="E270" s="288"/>
      <c r="F270" s="355"/>
      <c r="G270" s="353"/>
      <c r="R270" s="355"/>
      <c r="S270" s="353"/>
    </row>
    <row r="271" spans="3:19" ht="15.75">
      <c r="C271" s="288"/>
      <c r="D271" s="288"/>
      <c r="E271" s="288"/>
      <c r="F271" s="355"/>
      <c r="G271" s="353"/>
      <c r="R271" s="355"/>
      <c r="S271" s="353"/>
    </row>
    <row r="272" spans="3:19" ht="15.75">
      <c r="C272" s="288"/>
      <c r="D272" s="288"/>
      <c r="E272" s="288"/>
      <c r="F272" s="355"/>
      <c r="G272" s="353"/>
      <c r="R272" s="355"/>
      <c r="S272" s="353"/>
    </row>
    <row r="273" spans="3:19" ht="15.75">
      <c r="C273" s="288"/>
      <c r="D273" s="288"/>
      <c r="E273" s="288"/>
      <c r="F273" s="355"/>
      <c r="G273" s="353"/>
      <c r="R273" s="355"/>
      <c r="S273" s="353"/>
    </row>
    <row r="274" spans="3:19" ht="15.75">
      <c r="C274" s="288"/>
      <c r="D274" s="288"/>
      <c r="E274" s="288"/>
      <c r="F274" s="355"/>
      <c r="G274" s="353"/>
      <c r="R274" s="355"/>
      <c r="S274" s="353"/>
    </row>
    <row r="275" spans="3:19" ht="15.75">
      <c r="C275" s="288"/>
      <c r="D275" s="288"/>
      <c r="E275" s="288"/>
      <c r="F275" s="355"/>
      <c r="G275" s="353"/>
      <c r="R275" s="355"/>
      <c r="S275" s="353"/>
    </row>
    <row r="276" spans="3:19" ht="15.75">
      <c r="C276" s="288"/>
      <c r="D276" s="288"/>
      <c r="E276" s="288"/>
      <c r="F276" s="355"/>
      <c r="G276" s="353"/>
      <c r="R276" s="355"/>
      <c r="S276" s="353"/>
    </row>
    <row r="277" spans="3:19" ht="15.75">
      <c r="C277" s="288"/>
      <c r="D277" s="288"/>
      <c r="E277" s="288"/>
      <c r="F277" s="355"/>
      <c r="G277" s="353"/>
      <c r="R277" s="355"/>
      <c r="S277" s="353"/>
    </row>
    <row r="278" spans="3:19" ht="15.75">
      <c r="C278" s="288"/>
      <c r="D278" s="288"/>
      <c r="E278" s="288"/>
      <c r="F278" s="355"/>
      <c r="G278" s="353"/>
      <c r="R278" s="355"/>
      <c r="S278" s="353"/>
    </row>
    <row r="279" spans="3:19" ht="15.75">
      <c r="C279" s="288"/>
      <c r="D279" s="288"/>
      <c r="E279" s="288"/>
      <c r="F279" s="355"/>
      <c r="G279" s="353"/>
      <c r="R279" s="355"/>
      <c r="S279" s="353"/>
    </row>
    <row r="280" spans="3:19" ht="15.75">
      <c r="C280" s="288"/>
      <c r="D280" s="288"/>
      <c r="E280" s="288"/>
      <c r="F280" s="355"/>
      <c r="G280" s="353"/>
      <c r="R280" s="355"/>
      <c r="S280" s="353"/>
    </row>
    <row r="281" spans="3:19" ht="15.75">
      <c r="C281" s="288"/>
      <c r="D281" s="288"/>
      <c r="E281" s="288"/>
      <c r="F281" s="355"/>
      <c r="G281" s="353"/>
      <c r="R281" s="355"/>
      <c r="S281" s="353"/>
    </row>
    <row r="282" spans="3:19" ht="15.75">
      <c r="C282" s="288"/>
      <c r="D282" s="288"/>
      <c r="E282" s="288"/>
      <c r="F282" s="355"/>
      <c r="G282" s="353"/>
      <c r="R282" s="355"/>
      <c r="S282" s="353"/>
    </row>
    <row r="283" spans="3:19" ht="15.75">
      <c r="C283" s="288"/>
      <c r="D283" s="288"/>
      <c r="E283" s="288"/>
      <c r="F283" s="355"/>
      <c r="G283" s="353"/>
      <c r="R283" s="355"/>
      <c r="S283" s="353"/>
    </row>
    <row r="284" spans="3:19" ht="15.75">
      <c r="C284" s="288"/>
      <c r="D284" s="288"/>
      <c r="E284" s="288"/>
      <c r="F284" s="355"/>
      <c r="G284" s="353"/>
      <c r="R284" s="355"/>
      <c r="S284" s="353"/>
    </row>
    <row r="285" spans="3:19" ht="15.75">
      <c r="C285" s="288"/>
      <c r="D285" s="288"/>
      <c r="E285" s="288"/>
      <c r="F285" s="355"/>
      <c r="G285" s="353"/>
      <c r="R285" s="355"/>
      <c r="S285" s="353"/>
    </row>
    <row r="286" spans="3:19" ht="15.75">
      <c r="C286" s="288"/>
      <c r="D286" s="288"/>
      <c r="E286" s="288"/>
      <c r="F286" s="355"/>
      <c r="G286" s="353"/>
      <c r="R286" s="355"/>
      <c r="S286" s="353"/>
    </row>
    <row r="287" spans="3:19" ht="15.75">
      <c r="C287" s="288"/>
      <c r="D287" s="288"/>
      <c r="E287" s="288"/>
      <c r="F287" s="355"/>
      <c r="G287" s="353"/>
      <c r="R287" s="355"/>
      <c r="S287" s="353"/>
    </row>
    <row r="288" spans="3:19" ht="15.75">
      <c r="C288" s="288"/>
      <c r="D288" s="288"/>
      <c r="E288" s="288"/>
      <c r="F288" s="355"/>
      <c r="G288" s="353"/>
      <c r="R288" s="355"/>
      <c r="S288" s="353"/>
    </row>
    <row r="289" spans="3:19" ht="15.75">
      <c r="C289" s="288"/>
      <c r="D289" s="288"/>
      <c r="E289" s="288"/>
      <c r="F289" s="355"/>
      <c r="G289" s="353"/>
      <c r="R289" s="355"/>
      <c r="S289" s="353"/>
    </row>
    <row r="290" spans="3:19" ht="15.75">
      <c r="C290" s="288"/>
      <c r="D290" s="288"/>
      <c r="E290" s="288"/>
      <c r="F290" s="355"/>
      <c r="G290" s="353"/>
      <c r="R290" s="355"/>
      <c r="S290" s="353"/>
    </row>
    <row r="291" spans="3:19" ht="15.75">
      <c r="C291" s="288"/>
      <c r="D291" s="288"/>
      <c r="E291" s="288"/>
      <c r="F291" s="355"/>
      <c r="G291" s="353"/>
      <c r="R291" s="355"/>
      <c r="S291" s="353"/>
    </row>
    <row r="292" spans="3:19" ht="15.75">
      <c r="C292" s="288"/>
      <c r="D292" s="288"/>
      <c r="E292" s="288"/>
      <c r="F292" s="355"/>
      <c r="G292" s="353"/>
      <c r="R292" s="355"/>
      <c r="S292" s="353"/>
    </row>
    <row r="293" spans="3:19" ht="15.75">
      <c r="C293" s="288"/>
      <c r="D293" s="288"/>
      <c r="E293" s="288"/>
      <c r="F293" s="355"/>
      <c r="G293" s="353"/>
      <c r="R293" s="355"/>
      <c r="S293" s="353"/>
    </row>
    <row r="294" spans="3:19" ht="15.75">
      <c r="C294" s="288"/>
      <c r="D294" s="288"/>
      <c r="E294" s="288"/>
      <c r="F294" s="355"/>
      <c r="G294" s="353"/>
      <c r="R294" s="355"/>
      <c r="S294" s="353"/>
    </row>
    <row r="295" spans="3:19" ht="15.75">
      <c r="C295" s="288"/>
      <c r="D295" s="288"/>
      <c r="E295" s="288"/>
      <c r="F295" s="355"/>
      <c r="G295" s="353"/>
      <c r="R295" s="355"/>
      <c r="S295" s="353"/>
    </row>
    <row r="296" spans="3:19" ht="15.75">
      <c r="C296" s="288"/>
      <c r="D296" s="288"/>
      <c r="E296" s="288"/>
      <c r="F296" s="355"/>
      <c r="G296" s="353"/>
      <c r="R296" s="355"/>
      <c r="S296" s="353"/>
    </row>
    <row r="297" spans="3:19" ht="15.75">
      <c r="C297" s="288"/>
      <c r="D297" s="288"/>
      <c r="E297" s="288"/>
      <c r="F297" s="355"/>
      <c r="G297" s="353"/>
      <c r="R297" s="355"/>
      <c r="S297" s="353"/>
    </row>
    <row r="298" spans="3:19" ht="15.75">
      <c r="C298" s="288"/>
      <c r="D298" s="288"/>
      <c r="E298" s="288"/>
      <c r="F298" s="355"/>
      <c r="G298" s="353"/>
      <c r="R298" s="355"/>
      <c r="S298" s="353"/>
    </row>
    <row r="299" spans="3:19" ht="15.75">
      <c r="C299" s="288"/>
      <c r="D299" s="288"/>
      <c r="E299" s="288"/>
      <c r="F299" s="355"/>
      <c r="G299" s="353"/>
      <c r="R299" s="355"/>
      <c r="S299" s="353"/>
    </row>
    <row r="300" spans="3:19" ht="15.75">
      <c r="C300" s="288"/>
      <c r="D300" s="288"/>
      <c r="E300" s="288"/>
      <c r="F300" s="355"/>
      <c r="G300" s="353"/>
      <c r="R300" s="355"/>
      <c r="S300" s="353"/>
    </row>
    <row r="301" spans="3:19" ht="15.75">
      <c r="C301" s="288"/>
      <c r="D301" s="288"/>
      <c r="E301" s="288"/>
      <c r="F301" s="355"/>
      <c r="G301" s="353"/>
      <c r="R301" s="355"/>
      <c r="S301" s="353"/>
    </row>
    <row r="302" spans="3:19" ht="15.75">
      <c r="C302" s="288"/>
      <c r="D302" s="288"/>
      <c r="E302" s="288"/>
      <c r="F302" s="355"/>
      <c r="G302" s="353"/>
      <c r="R302" s="355"/>
      <c r="S302" s="353"/>
    </row>
    <row r="303" spans="3:19" ht="15.75">
      <c r="C303" s="288"/>
      <c r="D303" s="288"/>
      <c r="E303" s="288"/>
      <c r="F303" s="355"/>
      <c r="G303" s="353"/>
      <c r="R303" s="355"/>
      <c r="S303" s="353"/>
    </row>
    <row r="304" spans="3:19" ht="15.75">
      <c r="C304" s="288"/>
      <c r="D304" s="288"/>
      <c r="E304" s="288"/>
      <c r="F304" s="355"/>
      <c r="G304" s="353"/>
      <c r="R304" s="355"/>
      <c r="S304" s="353"/>
    </row>
    <row r="305" spans="3:19" ht="15.75">
      <c r="C305" s="288"/>
      <c r="D305" s="288"/>
      <c r="E305" s="288"/>
      <c r="F305" s="355"/>
      <c r="G305" s="353"/>
      <c r="R305" s="355"/>
      <c r="S305" s="353"/>
    </row>
    <row r="306" spans="3:19" ht="15.75">
      <c r="C306" s="288"/>
      <c r="D306" s="288"/>
      <c r="E306" s="288"/>
      <c r="F306" s="355"/>
      <c r="G306" s="353"/>
      <c r="R306" s="355"/>
      <c r="S306" s="353"/>
    </row>
    <row r="307" spans="3:19" ht="15.75">
      <c r="C307" s="288"/>
      <c r="D307" s="288"/>
      <c r="E307" s="288"/>
      <c r="F307" s="355"/>
      <c r="G307" s="353"/>
      <c r="R307" s="355"/>
      <c r="S307" s="353"/>
    </row>
    <row r="308" spans="3:19" ht="15.75">
      <c r="C308" s="288"/>
      <c r="D308" s="288"/>
      <c r="E308" s="288"/>
      <c r="F308" s="355"/>
      <c r="G308" s="353"/>
      <c r="R308" s="355"/>
      <c r="S308" s="353"/>
    </row>
    <row r="309" spans="3:19" ht="15.75">
      <c r="C309" s="288"/>
      <c r="D309" s="288"/>
      <c r="E309" s="288"/>
      <c r="F309" s="355"/>
      <c r="G309" s="353"/>
      <c r="R309" s="355"/>
      <c r="S309" s="353"/>
    </row>
    <row r="310" spans="3:19" ht="15.75">
      <c r="C310" s="288"/>
      <c r="D310" s="288"/>
      <c r="E310" s="288"/>
      <c r="F310" s="355"/>
      <c r="G310" s="353"/>
      <c r="R310" s="355"/>
      <c r="S310" s="353"/>
    </row>
    <row r="311" spans="3:19" ht="15.75">
      <c r="C311" s="288"/>
      <c r="D311" s="288"/>
      <c r="E311" s="288"/>
      <c r="F311" s="355"/>
      <c r="G311" s="353"/>
      <c r="R311" s="355"/>
      <c r="S311" s="353"/>
    </row>
    <row r="312" spans="3:19" ht="15.75">
      <c r="C312" s="288"/>
      <c r="D312" s="288"/>
      <c r="E312" s="288"/>
      <c r="F312" s="355"/>
      <c r="G312" s="353"/>
      <c r="R312" s="355"/>
      <c r="S312" s="353"/>
    </row>
    <row r="313" spans="3:19" ht="15.75">
      <c r="C313" s="288"/>
      <c r="D313" s="288"/>
      <c r="E313" s="288"/>
      <c r="F313" s="355"/>
      <c r="G313" s="353"/>
      <c r="R313" s="355"/>
      <c r="S313" s="353"/>
    </row>
    <row r="314" spans="3:19" ht="15.75">
      <c r="C314" s="288"/>
      <c r="D314" s="288"/>
      <c r="E314" s="288"/>
      <c r="F314" s="355"/>
      <c r="G314" s="353"/>
      <c r="R314" s="355"/>
      <c r="S314" s="353"/>
    </row>
    <row r="315" spans="3:19" ht="15.75">
      <c r="C315" s="288"/>
      <c r="D315" s="288"/>
      <c r="E315" s="288"/>
      <c r="F315" s="355"/>
      <c r="G315" s="353"/>
      <c r="R315" s="355"/>
      <c r="S315" s="353"/>
    </row>
    <row r="316" spans="3:19" ht="15.75">
      <c r="C316" s="288"/>
      <c r="D316" s="288"/>
      <c r="E316" s="288"/>
      <c r="F316" s="355"/>
      <c r="G316" s="353"/>
      <c r="R316" s="355"/>
      <c r="S316" s="353"/>
    </row>
    <row r="317" spans="3:19" ht="15.75">
      <c r="C317" s="288"/>
      <c r="D317" s="288"/>
      <c r="E317" s="288"/>
      <c r="F317" s="355"/>
      <c r="G317" s="353"/>
      <c r="R317" s="355"/>
      <c r="S317" s="353"/>
    </row>
    <row r="318" spans="3:19" ht="15.75">
      <c r="C318" s="288"/>
      <c r="D318" s="288"/>
      <c r="E318" s="288"/>
      <c r="F318" s="355"/>
      <c r="G318" s="353"/>
      <c r="R318" s="355"/>
      <c r="S318" s="353"/>
    </row>
    <row r="319" spans="3:19" ht="15.75">
      <c r="C319" s="288"/>
      <c r="D319" s="288"/>
      <c r="E319" s="288"/>
      <c r="F319" s="355"/>
      <c r="G319" s="353"/>
      <c r="R319" s="355"/>
      <c r="S319" s="353"/>
    </row>
    <row r="320" spans="3:19" ht="15.75">
      <c r="C320" s="288"/>
      <c r="D320" s="288"/>
      <c r="E320" s="288"/>
      <c r="F320" s="355"/>
      <c r="G320" s="353"/>
      <c r="R320" s="355"/>
      <c r="S320" s="353"/>
    </row>
    <row r="321" spans="3:19" ht="15.75">
      <c r="C321" s="288"/>
      <c r="D321" s="288"/>
      <c r="E321" s="288"/>
      <c r="F321" s="355"/>
      <c r="G321" s="353"/>
      <c r="R321" s="355"/>
      <c r="S321" s="353"/>
    </row>
    <row r="322" spans="3:19" ht="15.75">
      <c r="C322" s="288"/>
      <c r="D322" s="288"/>
      <c r="E322" s="288"/>
      <c r="F322" s="355"/>
      <c r="G322" s="353"/>
      <c r="R322" s="355"/>
      <c r="S322" s="353"/>
    </row>
    <row r="323" spans="3:19" ht="15.75">
      <c r="C323" s="288"/>
      <c r="D323" s="288"/>
      <c r="E323" s="288"/>
      <c r="F323" s="355"/>
      <c r="G323" s="353"/>
      <c r="R323" s="355"/>
      <c r="S323" s="353"/>
    </row>
    <row r="324" spans="3:19" ht="15.75">
      <c r="C324" s="288"/>
      <c r="D324" s="288"/>
      <c r="E324" s="288"/>
      <c r="F324" s="355"/>
      <c r="G324" s="353"/>
      <c r="R324" s="355"/>
      <c r="S324" s="353"/>
    </row>
    <row r="325" spans="3:19" ht="15.75">
      <c r="C325" s="288"/>
      <c r="D325" s="288"/>
      <c r="E325" s="288"/>
      <c r="F325" s="355"/>
      <c r="G325" s="353"/>
      <c r="R325" s="355"/>
      <c r="S325" s="353"/>
    </row>
    <row r="326" spans="3:19" ht="15.75">
      <c r="C326" s="288"/>
      <c r="D326" s="288"/>
      <c r="E326" s="288"/>
      <c r="F326" s="355"/>
      <c r="G326" s="353"/>
      <c r="R326" s="355"/>
      <c r="S326" s="353"/>
    </row>
    <row r="327" spans="3:19" ht="15.75">
      <c r="C327" s="288"/>
      <c r="D327" s="288"/>
      <c r="E327" s="288"/>
      <c r="F327" s="355"/>
      <c r="G327" s="353"/>
      <c r="R327" s="355"/>
      <c r="S327" s="353"/>
    </row>
    <row r="328" spans="3:19" ht="15.75">
      <c r="C328" s="288"/>
      <c r="D328" s="288"/>
      <c r="E328" s="288"/>
      <c r="F328" s="355"/>
      <c r="G328" s="353"/>
      <c r="R328" s="355"/>
      <c r="S328" s="353"/>
    </row>
    <row r="329" spans="3:19" ht="15.75">
      <c r="C329" s="288"/>
      <c r="D329" s="288"/>
      <c r="E329" s="288"/>
      <c r="F329" s="355"/>
      <c r="G329" s="353"/>
      <c r="R329" s="355"/>
      <c r="S329" s="353"/>
    </row>
    <row r="330" spans="3:19" ht="15.75">
      <c r="C330" s="288"/>
      <c r="D330" s="288"/>
      <c r="E330" s="288"/>
      <c r="F330" s="355"/>
      <c r="G330" s="353"/>
      <c r="R330" s="355"/>
      <c r="S330" s="353"/>
    </row>
    <row r="331" spans="3:19" ht="15.75">
      <c r="C331" s="288"/>
      <c r="D331" s="288"/>
      <c r="E331" s="288"/>
      <c r="F331" s="355"/>
      <c r="G331" s="353"/>
      <c r="R331" s="355"/>
      <c r="S331" s="353"/>
    </row>
    <row r="332" spans="3:19" ht="15.75">
      <c r="C332" s="288"/>
      <c r="D332" s="288"/>
      <c r="E332" s="288"/>
      <c r="F332" s="355"/>
      <c r="G332" s="353"/>
      <c r="R332" s="355"/>
      <c r="S332" s="353"/>
    </row>
    <row r="333" spans="3:19" ht="15.75">
      <c r="C333" s="288"/>
      <c r="D333" s="288"/>
      <c r="E333" s="288"/>
      <c r="F333" s="355"/>
      <c r="G333" s="353"/>
      <c r="R333" s="355"/>
      <c r="S333" s="353"/>
    </row>
    <row r="334" spans="3:19" ht="15.75">
      <c r="C334" s="288"/>
      <c r="D334" s="288"/>
      <c r="E334" s="288"/>
      <c r="F334" s="355"/>
      <c r="G334" s="353"/>
      <c r="R334" s="355"/>
      <c r="S334" s="353"/>
    </row>
    <row r="335" spans="3:19" ht="15.75">
      <c r="C335" s="288"/>
      <c r="D335" s="288"/>
      <c r="E335" s="288"/>
      <c r="F335" s="355"/>
      <c r="G335" s="353"/>
      <c r="R335" s="355"/>
      <c r="S335" s="353"/>
    </row>
    <row r="336" spans="3:19" ht="15.75">
      <c r="C336" s="288"/>
      <c r="D336" s="288"/>
      <c r="E336" s="288"/>
      <c r="F336" s="355"/>
      <c r="G336" s="353"/>
      <c r="R336" s="355"/>
      <c r="S336" s="353"/>
    </row>
    <row r="337" spans="3:19" ht="15.75">
      <c r="C337" s="288"/>
      <c r="D337" s="288"/>
      <c r="E337" s="288"/>
      <c r="F337" s="355"/>
      <c r="G337" s="353"/>
      <c r="R337" s="355"/>
      <c r="S337" s="353"/>
    </row>
    <row r="338" spans="3:19" ht="15.75">
      <c r="C338" s="288"/>
      <c r="D338" s="288"/>
      <c r="E338" s="288"/>
      <c r="F338" s="355"/>
      <c r="G338" s="353"/>
      <c r="R338" s="355"/>
      <c r="S338" s="353"/>
    </row>
    <row r="339" spans="3:19" ht="15.75">
      <c r="C339" s="288"/>
      <c r="D339" s="288"/>
      <c r="E339" s="288"/>
      <c r="F339" s="355"/>
      <c r="G339" s="353"/>
      <c r="R339" s="355"/>
      <c r="S339" s="353"/>
    </row>
    <row r="340" spans="3:19" ht="15.75">
      <c r="C340" s="288"/>
      <c r="D340" s="288"/>
      <c r="E340" s="288"/>
      <c r="F340" s="355"/>
      <c r="G340" s="353"/>
      <c r="R340" s="355"/>
      <c r="S340" s="353"/>
    </row>
    <row r="341" spans="3:19" ht="15.75">
      <c r="C341" s="288"/>
      <c r="D341" s="288"/>
      <c r="E341" s="288"/>
      <c r="F341" s="355"/>
      <c r="G341" s="353"/>
      <c r="R341" s="355"/>
      <c r="S341" s="353"/>
    </row>
    <row r="342" spans="3:19" ht="15.75">
      <c r="C342" s="288"/>
      <c r="D342" s="288"/>
      <c r="E342" s="288"/>
      <c r="F342" s="355"/>
      <c r="G342" s="353"/>
      <c r="R342" s="355"/>
      <c r="S342" s="353"/>
    </row>
    <row r="343" spans="3:19" ht="15.75">
      <c r="C343" s="288"/>
      <c r="D343" s="288"/>
      <c r="E343" s="288"/>
      <c r="F343" s="355"/>
      <c r="G343" s="353"/>
      <c r="R343" s="355"/>
      <c r="S343" s="353"/>
    </row>
    <row r="344" spans="3:19" ht="15.75">
      <c r="C344" s="288"/>
      <c r="D344" s="288"/>
      <c r="E344" s="288"/>
      <c r="F344" s="355"/>
      <c r="G344" s="353"/>
      <c r="R344" s="355"/>
      <c r="S344" s="353"/>
    </row>
    <row r="345" spans="3:19" ht="15.75">
      <c r="C345" s="288"/>
      <c r="D345" s="288"/>
      <c r="E345" s="288"/>
      <c r="F345" s="355"/>
      <c r="G345" s="353"/>
      <c r="R345" s="355"/>
      <c r="S345" s="353"/>
    </row>
    <row r="346" spans="3:19" ht="15.75">
      <c r="C346" s="288"/>
      <c r="D346" s="288"/>
      <c r="E346" s="288"/>
      <c r="F346" s="355"/>
      <c r="G346" s="353"/>
      <c r="R346" s="355"/>
      <c r="S346" s="353"/>
    </row>
    <row r="347" spans="3:19" ht="15.75">
      <c r="C347" s="288"/>
      <c r="D347" s="288"/>
      <c r="E347" s="288"/>
      <c r="F347" s="355"/>
      <c r="G347" s="353"/>
      <c r="R347" s="355"/>
      <c r="S347" s="353"/>
    </row>
    <row r="348" spans="3:19" ht="15.75">
      <c r="C348" s="288"/>
      <c r="D348" s="288"/>
      <c r="E348" s="288"/>
      <c r="F348" s="355"/>
      <c r="G348" s="353"/>
      <c r="R348" s="355"/>
      <c r="S348" s="353"/>
    </row>
    <row r="349" spans="3:19" ht="15.75">
      <c r="C349" s="288"/>
      <c r="D349" s="288"/>
      <c r="E349" s="288"/>
      <c r="F349" s="355"/>
      <c r="G349" s="353"/>
      <c r="R349" s="355"/>
      <c r="S349" s="353"/>
    </row>
    <row r="350" spans="3:19" ht="15.75">
      <c r="C350" s="288"/>
      <c r="D350" s="288"/>
      <c r="E350" s="288"/>
      <c r="F350" s="355"/>
      <c r="G350" s="353"/>
      <c r="R350" s="355"/>
      <c r="S350" s="353"/>
    </row>
    <row r="351" spans="3:19" ht="15.75">
      <c r="C351" s="288"/>
      <c r="D351" s="288"/>
      <c r="E351" s="288"/>
      <c r="F351" s="355"/>
      <c r="G351" s="353"/>
      <c r="R351" s="355"/>
      <c r="S351" s="353"/>
    </row>
    <row r="352" spans="3:19" ht="15.75">
      <c r="C352" s="288"/>
      <c r="D352" s="288"/>
      <c r="E352" s="288"/>
      <c r="F352" s="355"/>
      <c r="G352" s="353"/>
      <c r="R352" s="355"/>
      <c r="S352" s="353"/>
    </row>
    <row r="353" spans="3:19" ht="15.75">
      <c r="C353" s="288"/>
      <c r="D353" s="288"/>
      <c r="E353" s="288"/>
      <c r="F353" s="355"/>
      <c r="G353" s="353"/>
      <c r="R353" s="355"/>
      <c r="S353" s="353"/>
    </row>
    <row r="354" spans="3:19" ht="15.75">
      <c r="C354" s="288"/>
      <c r="D354" s="288"/>
      <c r="E354" s="288"/>
      <c r="F354" s="355"/>
      <c r="G354" s="353"/>
      <c r="R354" s="355"/>
      <c r="S354" s="353"/>
    </row>
    <row r="355" spans="3:19" ht="15.75">
      <c r="C355" s="288"/>
      <c r="D355" s="288"/>
      <c r="E355" s="288"/>
      <c r="F355" s="355"/>
      <c r="G355" s="353"/>
      <c r="R355" s="355"/>
      <c r="S355" s="353"/>
    </row>
    <row r="356" spans="3:19" ht="15.75">
      <c r="C356" s="288"/>
      <c r="D356" s="288"/>
      <c r="E356" s="288"/>
      <c r="F356" s="355"/>
      <c r="G356" s="353"/>
      <c r="R356" s="355"/>
      <c r="S356" s="353"/>
    </row>
    <row r="357" spans="3:19" ht="15.75">
      <c r="C357" s="288"/>
      <c r="D357" s="288"/>
      <c r="E357" s="288"/>
      <c r="F357" s="355"/>
      <c r="G357" s="353"/>
      <c r="R357" s="355"/>
      <c r="S357" s="353"/>
    </row>
    <row r="358" spans="3:19" ht="15.75">
      <c r="C358" s="288"/>
      <c r="D358" s="288"/>
      <c r="E358" s="288"/>
      <c r="F358" s="355"/>
      <c r="G358" s="353"/>
      <c r="R358" s="355"/>
      <c r="S358" s="353"/>
    </row>
    <row r="359" spans="3:19" ht="15.75">
      <c r="C359" s="288"/>
      <c r="D359" s="288"/>
      <c r="E359" s="288"/>
      <c r="F359" s="355"/>
      <c r="G359" s="353"/>
      <c r="R359" s="355"/>
      <c r="S359" s="353"/>
    </row>
    <row r="360" spans="3:19" ht="15.75">
      <c r="C360" s="288"/>
      <c r="D360" s="288"/>
      <c r="E360" s="288"/>
      <c r="F360" s="355"/>
      <c r="G360" s="353"/>
      <c r="R360" s="355"/>
      <c r="S360" s="353"/>
    </row>
    <row r="361" spans="3:19" ht="15.75">
      <c r="C361" s="288"/>
      <c r="D361" s="288"/>
      <c r="E361" s="288"/>
      <c r="F361" s="355"/>
      <c r="G361" s="353"/>
      <c r="R361" s="355"/>
      <c r="S361" s="353"/>
    </row>
    <row r="362" spans="3:19" ht="15.75">
      <c r="C362" s="288"/>
      <c r="D362" s="288"/>
      <c r="E362" s="288"/>
      <c r="F362" s="355"/>
      <c r="G362" s="353"/>
      <c r="R362" s="355"/>
      <c r="S362" s="353"/>
    </row>
    <row r="363" spans="3:19" ht="15.75">
      <c r="C363" s="288"/>
      <c r="D363" s="288"/>
      <c r="E363" s="288"/>
      <c r="F363" s="355"/>
      <c r="G363" s="353"/>
      <c r="R363" s="355"/>
      <c r="S363" s="353"/>
    </row>
    <row r="364" spans="3:19" ht="15.75">
      <c r="C364" s="288"/>
      <c r="D364" s="288"/>
      <c r="E364" s="288"/>
      <c r="F364" s="355"/>
      <c r="G364" s="353"/>
      <c r="R364" s="355"/>
      <c r="S364" s="353"/>
    </row>
    <row r="365" spans="3:19" ht="15.75">
      <c r="C365" s="288"/>
      <c r="D365" s="288"/>
      <c r="E365" s="288"/>
      <c r="F365" s="355"/>
      <c r="G365" s="353"/>
      <c r="R365" s="355"/>
      <c r="S365" s="353"/>
    </row>
    <row r="366" spans="3:19" ht="15.75">
      <c r="C366" s="288"/>
      <c r="D366" s="288"/>
      <c r="E366" s="288"/>
      <c r="F366" s="355"/>
      <c r="G366" s="353"/>
      <c r="R366" s="355"/>
      <c r="S366" s="353"/>
    </row>
    <row r="367" spans="3:19" ht="15.75">
      <c r="C367" s="288"/>
      <c r="D367" s="288"/>
      <c r="E367" s="288"/>
      <c r="F367" s="355"/>
      <c r="G367" s="353"/>
      <c r="R367" s="355"/>
      <c r="S367" s="353"/>
    </row>
    <row r="368" spans="3:19" ht="15.75">
      <c r="C368" s="288"/>
      <c r="D368" s="288"/>
      <c r="E368" s="288"/>
      <c r="F368" s="355"/>
      <c r="G368" s="353"/>
      <c r="R368" s="355"/>
      <c r="S368" s="353"/>
    </row>
    <row r="369" spans="3:19" ht="15.75">
      <c r="C369" s="288"/>
      <c r="D369" s="288"/>
      <c r="E369" s="288"/>
      <c r="F369" s="355"/>
      <c r="G369" s="353"/>
      <c r="R369" s="355"/>
      <c r="S369" s="353"/>
    </row>
    <row r="370" spans="3:19" ht="15.75">
      <c r="C370" s="288"/>
      <c r="D370" s="288"/>
      <c r="E370" s="288"/>
      <c r="F370" s="355"/>
      <c r="G370" s="353"/>
      <c r="R370" s="355"/>
      <c r="S370" s="353"/>
    </row>
    <row r="371" spans="3:19" ht="15.75">
      <c r="C371" s="288"/>
      <c r="D371" s="288"/>
      <c r="E371" s="288"/>
      <c r="F371" s="355"/>
      <c r="G371" s="353"/>
      <c r="R371" s="355"/>
      <c r="S371" s="353"/>
    </row>
    <row r="372" spans="3:19" ht="15.75">
      <c r="C372" s="288"/>
      <c r="D372" s="288"/>
      <c r="E372" s="288"/>
      <c r="F372" s="355"/>
      <c r="G372" s="353"/>
      <c r="R372" s="355"/>
      <c r="S372" s="353"/>
    </row>
    <row r="373" spans="3:19" ht="15.75">
      <c r="C373" s="288"/>
      <c r="D373" s="288"/>
      <c r="E373" s="288"/>
      <c r="F373" s="355"/>
      <c r="G373" s="353"/>
      <c r="R373" s="355"/>
      <c r="S373" s="353"/>
    </row>
    <row r="374" spans="3:19" ht="15.75">
      <c r="C374" s="288"/>
      <c r="D374" s="288"/>
      <c r="E374" s="288"/>
      <c r="F374" s="355"/>
      <c r="G374" s="353"/>
      <c r="R374" s="355"/>
      <c r="S374" s="353"/>
    </row>
    <row r="375" spans="3:19" ht="15.75">
      <c r="C375" s="288"/>
      <c r="D375" s="288"/>
      <c r="E375" s="288"/>
      <c r="F375" s="355"/>
      <c r="G375" s="353"/>
      <c r="R375" s="355"/>
      <c r="S375" s="353"/>
    </row>
    <row r="376" spans="3:19" ht="15.75">
      <c r="C376" s="288"/>
      <c r="D376" s="288"/>
      <c r="E376" s="288"/>
      <c r="F376" s="355"/>
      <c r="G376" s="353"/>
      <c r="R376" s="355"/>
      <c r="S376" s="353"/>
    </row>
    <row r="377" spans="3:19" ht="15.75">
      <c r="C377" s="288"/>
      <c r="D377" s="288"/>
      <c r="E377" s="288"/>
      <c r="F377" s="355"/>
      <c r="G377" s="353"/>
      <c r="R377" s="355"/>
      <c r="S377" s="353"/>
    </row>
    <row r="378" spans="3:19" ht="15.75">
      <c r="C378" s="288"/>
      <c r="D378" s="288"/>
      <c r="E378" s="288"/>
      <c r="F378" s="355"/>
      <c r="G378" s="353"/>
      <c r="R378" s="355"/>
      <c r="S378" s="353"/>
    </row>
    <row r="379" spans="3:19" ht="15.75">
      <c r="C379" s="288"/>
      <c r="D379" s="288"/>
      <c r="E379" s="288"/>
      <c r="F379" s="355"/>
      <c r="G379" s="353"/>
      <c r="R379" s="355"/>
      <c r="S379" s="353"/>
    </row>
    <row r="380" spans="3:19" ht="15.75">
      <c r="C380" s="288"/>
      <c r="D380" s="288"/>
      <c r="E380" s="288"/>
      <c r="F380" s="355"/>
      <c r="G380" s="353"/>
      <c r="R380" s="355"/>
      <c r="S380" s="353"/>
    </row>
    <row r="381" spans="3:19" ht="15.75">
      <c r="C381" s="288"/>
      <c r="D381" s="288"/>
      <c r="E381" s="288"/>
      <c r="F381" s="355"/>
      <c r="G381" s="353"/>
      <c r="R381" s="355"/>
      <c r="S381" s="353"/>
    </row>
    <row r="382" spans="3:19" ht="15.75">
      <c r="C382" s="288"/>
      <c r="D382" s="288"/>
      <c r="E382" s="288"/>
      <c r="F382" s="355"/>
      <c r="G382" s="353"/>
      <c r="R382" s="355"/>
      <c r="S382" s="353"/>
    </row>
    <row r="383" spans="3:19" ht="15.75">
      <c r="C383" s="288"/>
      <c r="D383" s="288"/>
      <c r="E383" s="288"/>
      <c r="F383" s="355"/>
      <c r="G383" s="353"/>
      <c r="R383" s="355"/>
      <c r="S383" s="353"/>
    </row>
    <row r="384" spans="3:19" ht="15.75">
      <c r="C384" s="288"/>
      <c r="D384" s="288"/>
      <c r="E384" s="288"/>
      <c r="F384" s="355"/>
      <c r="G384" s="353"/>
      <c r="R384" s="355"/>
      <c r="S384" s="353"/>
    </row>
    <row r="385" spans="3:19" ht="15.75">
      <c r="C385" s="288"/>
      <c r="D385" s="288"/>
      <c r="E385" s="288"/>
      <c r="F385" s="355"/>
      <c r="G385" s="353"/>
      <c r="R385" s="355"/>
      <c r="S385" s="353"/>
    </row>
    <row r="386" spans="3:19" ht="15.75">
      <c r="C386" s="288"/>
      <c r="D386" s="288"/>
      <c r="E386" s="288"/>
      <c r="F386" s="355"/>
      <c r="G386" s="353"/>
      <c r="R386" s="355"/>
      <c r="S386" s="353"/>
    </row>
    <row r="387" spans="3:19" ht="15.75">
      <c r="C387" s="288"/>
      <c r="D387" s="288"/>
      <c r="E387" s="288"/>
      <c r="F387" s="355"/>
      <c r="G387" s="353"/>
      <c r="R387" s="355"/>
      <c r="S387" s="353"/>
    </row>
    <row r="388" spans="3:19" ht="15.75">
      <c r="C388" s="288"/>
      <c r="D388" s="288"/>
      <c r="E388" s="288"/>
      <c r="F388" s="355"/>
      <c r="G388" s="353"/>
      <c r="R388" s="355"/>
      <c r="S388" s="353"/>
    </row>
    <row r="389" spans="3:19" ht="15.75">
      <c r="C389" s="288"/>
      <c r="D389" s="288"/>
      <c r="E389" s="288"/>
      <c r="F389" s="355"/>
      <c r="G389" s="353"/>
      <c r="R389" s="355"/>
      <c r="S389" s="353"/>
    </row>
    <row r="390" spans="3:19" ht="15.75">
      <c r="C390" s="288"/>
      <c r="D390" s="288"/>
      <c r="E390" s="288"/>
      <c r="F390" s="355"/>
      <c r="G390" s="353"/>
      <c r="R390" s="355"/>
      <c r="S390" s="353"/>
    </row>
    <row r="391" spans="3:19" ht="15.75">
      <c r="C391" s="288"/>
      <c r="D391" s="288"/>
      <c r="E391" s="288"/>
      <c r="F391" s="355"/>
      <c r="G391" s="353"/>
      <c r="R391" s="355"/>
      <c r="S391" s="353"/>
    </row>
    <row r="392" spans="3:19" ht="15.75">
      <c r="C392" s="288"/>
      <c r="D392" s="288"/>
      <c r="E392" s="288"/>
      <c r="F392" s="355"/>
      <c r="G392" s="353"/>
      <c r="R392" s="355"/>
      <c r="S392" s="353"/>
    </row>
    <row r="393" spans="3:19" ht="15.75">
      <c r="C393" s="288"/>
      <c r="D393" s="288"/>
      <c r="E393" s="288"/>
      <c r="F393" s="355"/>
      <c r="G393" s="353"/>
      <c r="R393" s="355"/>
      <c r="S393" s="353"/>
    </row>
    <row r="394" spans="3:19" ht="15.75">
      <c r="C394" s="288"/>
      <c r="D394" s="288"/>
      <c r="E394" s="288"/>
      <c r="F394" s="355"/>
      <c r="G394" s="353"/>
      <c r="R394" s="355"/>
      <c r="S394" s="353"/>
    </row>
    <row r="395" spans="3:19" ht="15.75">
      <c r="C395" s="288"/>
      <c r="D395" s="288"/>
      <c r="E395" s="288"/>
      <c r="F395" s="355"/>
      <c r="G395" s="353"/>
      <c r="R395" s="355"/>
      <c r="S395" s="353"/>
    </row>
    <row r="396" spans="3:19" ht="15.75">
      <c r="C396" s="288"/>
      <c r="D396" s="288"/>
      <c r="E396" s="288"/>
      <c r="F396" s="355"/>
      <c r="G396" s="353"/>
      <c r="R396" s="355"/>
      <c r="S396" s="353"/>
    </row>
    <row r="397" spans="3:19" ht="15.75">
      <c r="C397" s="288"/>
      <c r="D397" s="288"/>
      <c r="E397" s="288"/>
      <c r="F397" s="355"/>
      <c r="G397" s="353"/>
      <c r="R397" s="355"/>
      <c r="S397" s="353"/>
    </row>
    <row r="398" spans="3:19" ht="15.75">
      <c r="C398" s="288"/>
      <c r="D398" s="288"/>
      <c r="E398" s="288"/>
      <c r="F398" s="355"/>
      <c r="G398" s="353"/>
      <c r="R398" s="355"/>
      <c r="S398" s="353"/>
    </row>
    <row r="399" spans="3:19" ht="15.75">
      <c r="C399" s="288"/>
      <c r="D399" s="288"/>
      <c r="E399" s="288"/>
      <c r="F399" s="355"/>
      <c r="G399" s="353"/>
      <c r="R399" s="355"/>
      <c r="S399" s="353"/>
    </row>
    <row r="400" spans="3:19" ht="15.75">
      <c r="C400" s="288"/>
      <c r="D400" s="288"/>
      <c r="E400" s="288"/>
      <c r="F400" s="355"/>
      <c r="G400" s="353"/>
      <c r="R400" s="355"/>
      <c r="S400" s="353"/>
    </row>
    <row r="401" spans="3:19" ht="15.75">
      <c r="C401" s="288"/>
      <c r="D401" s="288"/>
      <c r="E401" s="288"/>
      <c r="F401" s="355"/>
      <c r="G401" s="353"/>
      <c r="R401" s="355"/>
      <c r="S401" s="353"/>
    </row>
    <row r="402" spans="3:19" ht="15.75">
      <c r="C402" s="288"/>
      <c r="D402" s="288"/>
      <c r="E402" s="288"/>
      <c r="F402" s="355"/>
      <c r="G402" s="353"/>
      <c r="R402" s="355"/>
      <c r="S402" s="353"/>
    </row>
    <row r="403" spans="3:19" ht="15.75">
      <c r="C403" s="288"/>
      <c r="D403" s="288"/>
      <c r="E403" s="288"/>
      <c r="F403" s="355"/>
      <c r="G403" s="353"/>
      <c r="R403" s="355"/>
      <c r="S403" s="353"/>
    </row>
    <row r="404" spans="3:19" ht="15.75">
      <c r="C404" s="288"/>
      <c r="D404" s="288"/>
      <c r="E404" s="288"/>
      <c r="F404" s="355"/>
      <c r="G404" s="353"/>
      <c r="R404" s="355"/>
      <c r="S404" s="353"/>
    </row>
    <row r="405" spans="3:19" ht="15.75">
      <c r="C405" s="288"/>
      <c r="D405" s="288"/>
      <c r="E405" s="288"/>
      <c r="F405" s="355"/>
      <c r="G405" s="353"/>
      <c r="R405" s="355"/>
      <c r="S405" s="353"/>
    </row>
    <row r="406" spans="3:19" ht="15.75">
      <c r="C406" s="288"/>
      <c r="D406" s="288"/>
      <c r="E406" s="288"/>
      <c r="F406" s="355"/>
      <c r="G406" s="353"/>
      <c r="R406" s="355"/>
      <c r="S406" s="353"/>
    </row>
    <row r="407" spans="3:19" ht="15.75">
      <c r="C407" s="288"/>
      <c r="D407" s="288"/>
      <c r="E407" s="288"/>
      <c r="F407" s="355"/>
      <c r="G407" s="353"/>
      <c r="R407" s="355"/>
      <c r="S407" s="353"/>
    </row>
    <row r="408" spans="3:19" ht="15.75">
      <c r="C408" s="288"/>
      <c r="D408" s="288"/>
      <c r="E408" s="288"/>
      <c r="F408" s="355"/>
      <c r="G408" s="353"/>
      <c r="R408" s="355"/>
      <c r="S408" s="353"/>
    </row>
    <row r="409" spans="3:19" ht="15.75">
      <c r="C409" s="288"/>
      <c r="D409" s="288"/>
      <c r="E409" s="288"/>
      <c r="F409" s="355"/>
      <c r="G409" s="353"/>
      <c r="R409" s="355"/>
      <c r="S409" s="353"/>
    </row>
    <row r="410" spans="3:19" ht="15.75">
      <c r="C410" s="288"/>
      <c r="D410" s="288"/>
      <c r="E410" s="288"/>
      <c r="F410" s="355"/>
      <c r="G410" s="353"/>
      <c r="R410" s="355"/>
      <c r="S410" s="353"/>
    </row>
    <row r="411" spans="3:19" ht="15.75">
      <c r="C411" s="288"/>
      <c r="D411" s="288"/>
      <c r="E411" s="288"/>
      <c r="F411" s="355"/>
      <c r="G411" s="353"/>
      <c r="R411" s="355"/>
      <c r="S411" s="353"/>
    </row>
    <row r="412" spans="3:19" ht="15.75">
      <c r="C412" s="288"/>
      <c r="D412" s="288"/>
      <c r="E412" s="288"/>
      <c r="F412" s="355"/>
      <c r="G412" s="353"/>
      <c r="R412" s="355"/>
      <c r="S412" s="353"/>
    </row>
    <row r="413" spans="3:19" ht="15.75">
      <c r="C413" s="288"/>
      <c r="D413" s="288"/>
      <c r="E413" s="288"/>
      <c r="F413" s="355"/>
      <c r="G413" s="353"/>
      <c r="R413" s="355"/>
      <c r="S413" s="353"/>
    </row>
    <row r="414" spans="3:19" ht="15.75">
      <c r="C414" s="288"/>
      <c r="D414" s="288"/>
      <c r="E414" s="288"/>
      <c r="F414" s="355"/>
      <c r="G414" s="353"/>
      <c r="R414" s="355"/>
      <c r="S414" s="353"/>
    </row>
    <row r="415" spans="3:19" ht="15.75">
      <c r="C415" s="288"/>
      <c r="D415" s="288"/>
      <c r="E415" s="288"/>
      <c r="F415" s="355"/>
      <c r="G415" s="353"/>
      <c r="R415" s="355"/>
      <c r="S415" s="353"/>
    </row>
    <row r="416" spans="3:19" ht="15.75">
      <c r="C416" s="288"/>
      <c r="D416" s="288"/>
      <c r="E416" s="288"/>
      <c r="F416" s="355"/>
      <c r="G416" s="353"/>
      <c r="R416" s="355"/>
      <c r="S416" s="353"/>
    </row>
    <row r="417" spans="3:19" ht="15.75">
      <c r="C417" s="288"/>
      <c r="D417" s="288"/>
      <c r="E417" s="288"/>
      <c r="F417" s="355"/>
      <c r="G417" s="353"/>
      <c r="R417" s="355"/>
      <c r="S417" s="353"/>
    </row>
    <row r="418" spans="3:19" ht="15.75">
      <c r="C418" s="288"/>
      <c r="D418" s="288"/>
      <c r="E418" s="288"/>
      <c r="F418" s="355"/>
      <c r="G418" s="353"/>
      <c r="R418" s="355"/>
      <c r="S418" s="353"/>
    </row>
    <row r="419" spans="3:19" ht="15.75">
      <c r="C419" s="288"/>
      <c r="D419" s="288"/>
      <c r="E419" s="288"/>
      <c r="F419" s="355"/>
      <c r="G419" s="353"/>
      <c r="R419" s="355"/>
      <c r="S419" s="353"/>
    </row>
    <row r="420" spans="3:19" ht="15.75">
      <c r="C420" s="288"/>
      <c r="D420" s="288"/>
      <c r="E420" s="288"/>
      <c r="F420" s="355"/>
      <c r="G420" s="353"/>
      <c r="R420" s="355"/>
      <c r="S420" s="353"/>
    </row>
    <row r="421" spans="3:19" ht="15.75">
      <c r="C421" s="288"/>
      <c r="D421" s="288"/>
      <c r="E421" s="288"/>
      <c r="F421" s="355"/>
      <c r="G421" s="353"/>
      <c r="R421" s="355"/>
      <c r="S421" s="353"/>
    </row>
    <row r="422" spans="3:19" ht="15.75">
      <c r="C422" s="288"/>
      <c r="D422" s="288"/>
      <c r="E422" s="288"/>
      <c r="F422" s="355"/>
      <c r="G422" s="353"/>
      <c r="R422" s="355"/>
      <c r="S422" s="353"/>
    </row>
    <row r="423" spans="3:19" ht="15.75">
      <c r="C423" s="288"/>
      <c r="D423" s="288"/>
      <c r="E423" s="288"/>
      <c r="F423" s="355"/>
      <c r="G423" s="353"/>
      <c r="R423" s="355"/>
      <c r="S423" s="353"/>
    </row>
    <row r="424" spans="3:19" ht="15.75">
      <c r="C424" s="288"/>
      <c r="D424" s="288"/>
      <c r="E424" s="288"/>
      <c r="F424" s="355"/>
      <c r="G424" s="353"/>
      <c r="R424" s="355"/>
      <c r="S424" s="353"/>
    </row>
    <row r="425" spans="3:19" ht="15.75">
      <c r="C425" s="288"/>
      <c r="D425" s="288"/>
      <c r="E425" s="288"/>
      <c r="F425" s="355"/>
      <c r="G425" s="353"/>
      <c r="R425" s="355"/>
      <c r="S425" s="353"/>
    </row>
    <row r="426" spans="3:19" ht="15.75">
      <c r="C426" s="288"/>
      <c r="D426" s="288"/>
      <c r="E426" s="288"/>
      <c r="F426" s="355"/>
      <c r="G426" s="353"/>
      <c r="R426" s="355"/>
      <c r="S426" s="353"/>
    </row>
    <row r="427" spans="3:19" ht="15.75">
      <c r="C427" s="288"/>
      <c r="D427" s="288"/>
      <c r="E427" s="288"/>
      <c r="F427" s="355"/>
      <c r="G427" s="353"/>
      <c r="R427" s="355"/>
      <c r="S427" s="353"/>
    </row>
    <row r="428" spans="3:19" ht="15.75">
      <c r="C428" s="288"/>
      <c r="D428" s="288"/>
      <c r="E428" s="288"/>
      <c r="F428" s="355"/>
      <c r="G428" s="353"/>
      <c r="R428" s="355"/>
      <c r="S428" s="353"/>
    </row>
    <row r="429" spans="3:19" ht="15.75">
      <c r="C429" s="288"/>
      <c r="D429" s="288"/>
      <c r="E429" s="288"/>
      <c r="F429" s="355"/>
      <c r="G429" s="353"/>
      <c r="R429" s="355"/>
      <c r="S429" s="353"/>
    </row>
    <row r="430" spans="3:19" ht="15.75">
      <c r="C430" s="288"/>
      <c r="D430" s="288"/>
      <c r="E430" s="288"/>
      <c r="F430" s="355"/>
      <c r="G430" s="353"/>
      <c r="R430" s="355"/>
      <c r="S430" s="353"/>
    </row>
    <row r="431" spans="3:19" ht="15.75">
      <c r="C431" s="288"/>
      <c r="D431" s="288"/>
      <c r="E431" s="288"/>
      <c r="F431" s="355"/>
      <c r="G431" s="353"/>
      <c r="R431" s="355"/>
      <c r="S431" s="353"/>
    </row>
    <row r="432" spans="3:19" ht="15.75">
      <c r="C432" s="288"/>
      <c r="D432" s="288"/>
      <c r="E432" s="288"/>
      <c r="F432" s="355"/>
      <c r="G432" s="353"/>
      <c r="R432" s="355"/>
      <c r="S432" s="353"/>
    </row>
    <row r="433" spans="3:19" ht="15.75">
      <c r="C433" s="288"/>
      <c r="D433" s="288"/>
      <c r="E433" s="288"/>
      <c r="F433" s="355"/>
      <c r="G433" s="353"/>
      <c r="R433" s="355"/>
      <c r="S433" s="353"/>
    </row>
    <row r="434" spans="3:19" ht="15.75">
      <c r="C434" s="288"/>
      <c r="D434" s="288"/>
      <c r="E434" s="288"/>
      <c r="F434" s="355"/>
      <c r="G434" s="353"/>
      <c r="R434" s="355"/>
      <c r="S434" s="353"/>
    </row>
    <row r="435" spans="3:19" ht="15.75">
      <c r="C435" s="288"/>
      <c r="D435" s="288"/>
      <c r="E435" s="288"/>
      <c r="F435" s="355"/>
      <c r="G435" s="353"/>
      <c r="R435" s="355"/>
      <c r="S435" s="353"/>
    </row>
    <row r="436" spans="3:19" ht="15.75">
      <c r="C436" s="288"/>
      <c r="D436" s="288"/>
      <c r="E436" s="288"/>
      <c r="F436" s="355"/>
      <c r="G436" s="353"/>
      <c r="R436" s="355"/>
      <c r="S436" s="353"/>
    </row>
    <row r="437" spans="3:19" ht="15.75">
      <c r="C437" s="288"/>
      <c r="D437" s="288"/>
      <c r="E437" s="288"/>
      <c r="F437" s="355"/>
      <c r="G437" s="353"/>
      <c r="R437" s="355"/>
      <c r="S437" s="353"/>
    </row>
    <row r="438" spans="3:19" ht="15.75">
      <c r="C438" s="288"/>
      <c r="D438" s="288"/>
      <c r="E438" s="288"/>
      <c r="F438" s="355"/>
      <c r="G438" s="353"/>
      <c r="R438" s="355"/>
      <c r="S438" s="353"/>
    </row>
    <row r="439" spans="3:19" ht="15.75">
      <c r="C439" s="288"/>
      <c r="D439" s="288"/>
      <c r="E439" s="288"/>
      <c r="F439" s="355"/>
      <c r="G439" s="353"/>
      <c r="R439" s="355"/>
      <c r="S439" s="353"/>
    </row>
    <row r="440" spans="3:19" ht="15.75">
      <c r="C440" s="288"/>
      <c r="D440" s="288"/>
      <c r="E440" s="288"/>
      <c r="F440" s="355"/>
      <c r="G440" s="353"/>
      <c r="R440" s="355"/>
      <c r="S440" s="353"/>
    </row>
    <row r="441" spans="3:19" ht="15.75">
      <c r="C441" s="288"/>
      <c r="D441" s="288"/>
      <c r="E441" s="288"/>
      <c r="F441" s="355"/>
      <c r="G441" s="353"/>
      <c r="R441" s="355"/>
      <c r="S441" s="353"/>
    </row>
    <row r="442" spans="3:19" ht="15.75">
      <c r="C442" s="288"/>
      <c r="D442" s="288"/>
      <c r="E442" s="288"/>
      <c r="F442" s="355"/>
      <c r="G442" s="353"/>
      <c r="R442" s="355"/>
      <c r="S442" s="353"/>
    </row>
    <row r="443" spans="3:19" ht="15.75">
      <c r="C443" s="288"/>
      <c r="D443" s="288"/>
      <c r="E443" s="288"/>
      <c r="F443" s="355"/>
      <c r="G443" s="353"/>
      <c r="R443" s="355"/>
      <c r="S443" s="353"/>
    </row>
    <row r="444" spans="3:19" ht="15.75">
      <c r="C444" s="288"/>
      <c r="D444" s="288"/>
      <c r="E444" s="288"/>
      <c r="F444" s="355"/>
      <c r="G444" s="353"/>
      <c r="R444" s="355"/>
      <c r="S444" s="353"/>
    </row>
    <row r="445" spans="3:19" ht="15.75">
      <c r="C445" s="288"/>
      <c r="D445" s="288"/>
      <c r="E445" s="288"/>
      <c r="F445" s="355"/>
      <c r="G445" s="353"/>
      <c r="R445" s="355"/>
      <c r="S445" s="353"/>
    </row>
    <row r="446" spans="3:19" ht="15.75">
      <c r="C446" s="288"/>
      <c r="D446" s="288"/>
      <c r="E446" s="288"/>
      <c r="F446" s="355"/>
      <c r="G446" s="353"/>
      <c r="R446" s="355"/>
      <c r="S446" s="353"/>
    </row>
    <row r="447" spans="3:19" ht="15.75">
      <c r="C447" s="288"/>
      <c r="D447" s="288"/>
      <c r="E447" s="288"/>
      <c r="F447" s="355"/>
      <c r="G447" s="353"/>
      <c r="R447" s="355"/>
      <c r="S447" s="353"/>
    </row>
    <row r="448" spans="3:19" ht="15.75">
      <c r="C448" s="288"/>
      <c r="D448" s="288"/>
      <c r="E448" s="288"/>
      <c r="F448" s="355"/>
      <c r="G448" s="353"/>
      <c r="R448" s="355"/>
      <c r="S448" s="353"/>
    </row>
    <row r="449" spans="3:19" ht="15.75">
      <c r="C449" s="288"/>
      <c r="D449" s="288"/>
      <c r="E449" s="288"/>
      <c r="F449" s="355"/>
      <c r="G449" s="353"/>
      <c r="R449" s="355"/>
      <c r="S449" s="353"/>
    </row>
    <row r="450" spans="3:19" ht="15.75">
      <c r="C450" s="288"/>
      <c r="D450" s="288"/>
      <c r="E450" s="288"/>
      <c r="F450" s="355"/>
      <c r="G450" s="353"/>
      <c r="R450" s="355"/>
      <c r="S450" s="353"/>
    </row>
    <row r="451" spans="3:19" ht="15.75">
      <c r="C451" s="288"/>
      <c r="D451" s="288"/>
      <c r="E451" s="288"/>
      <c r="F451" s="355"/>
      <c r="G451" s="353"/>
      <c r="R451" s="355"/>
      <c r="S451" s="353"/>
    </row>
    <row r="452" spans="3:19" ht="15.75">
      <c r="C452" s="288"/>
      <c r="D452" s="288"/>
      <c r="E452" s="288"/>
      <c r="F452" s="355"/>
      <c r="G452" s="353"/>
      <c r="R452" s="355"/>
      <c r="S452" s="353"/>
    </row>
    <row r="453" spans="3:19" ht="15.75">
      <c r="C453" s="288"/>
      <c r="D453" s="288"/>
      <c r="E453" s="288"/>
      <c r="F453" s="355"/>
      <c r="G453" s="353"/>
      <c r="R453" s="355"/>
      <c r="S453" s="353"/>
    </row>
    <row r="454" spans="3:19" ht="15.75">
      <c r="C454" s="288"/>
      <c r="D454" s="288"/>
      <c r="E454" s="288"/>
      <c r="F454" s="355"/>
      <c r="G454" s="353"/>
      <c r="R454" s="355"/>
      <c r="S454" s="353"/>
    </row>
    <row r="455" spans="3:19" ht="15.75">
      <c r="C455" s="288"/>
      <c r="D455" s="288"/>
      <c r="E455" s="288"/>
      <c r="F455" s="355"/>
      <c r="G455" s="353"/>
      <c r="R455" s="355"/>
      <c r="S455" s="353"/>
    </row>
    <row r="456" spans="3:19" ht="15.75">
      <c r="C456" s="288"/>
      <c r="D456" s="288"/>
      <c r="E456" s="288"/>
      <c r="F456" s="355"/>
      <c r="G456" s="353"/>
      <c r="R456" s="355"/>
      <c r="S456" s="353"/>
    </row>
    <row r="457" spans="3:19" ht="15.75">
      <c r="C457" s="288"/>
      <c r="D457" s="288"/>
      <c r="E457" s="288"/>
      <c r="F457" s="355"/>
      <c r="G457" s="353"/>
      <c r="R457" s="355"/>
      <c r="S457" s="353"/>
    </row>
    <row r="458" spans="3:19" ht="15.75">
      <c r="C458" s="288"/>
      <c r="D458" s="288"/>
      <c r="E458" s="288"/>
      <c r="F458" s="355"/>
      <c r="G458" s="353"/>
      <c r="R458" s="355"/>
      <c r="S458" s="353"/>
    </row>
    <row r="459" spans="3:19" ht="15.75">
      <c r="C459" s="288"/>
      <c r="D459" s="288"/>
      <c r="E459" s="288"/>
      <c r="F459" s="355"/>
      <c r="G459" s="353"/>
      <c r="R459" s="355"/>
      <c r="S459" s="353"/>
    </row>
    <row r="460" spans="3:19" ht="15.75">
      <c r="C460" s="288"/>
      <c r="D460" s="288"/>
      <c r="E460" s="288"/>
      <c r="F460" s="355"/>
      <c r="G460" s="353"/>
      <c r="R460" s="355"/>
      <c r="S460" s="353"/>
    </row>
    <row r="461" spans="3:19" ht="15.75">
      <c r="C461" s="288"/>
      <c r="D461" s="288"/>
      <c r="E461" s="288"/>
      <c r="F461" s="355"/>
      <c r="G461" s="353"/>
      <c r="R461" s="355"/>
      <c r="S461" s="353"/>
    </row>
    <row r="462" spans="3:19" ht="15.75">
      <c r="C462" s="288"/>
      <c r="D462" s="288"/>
      <c r="E462" s="288"/>
      <c r="F462" s="355"/>
      <c r="G462" s="353"/>
      <c r="R462" s="355"/>
      <c r="S462" s="353"/>
    </row>
    <row r="463" spans="3:19" ht="15.75">
      <c r="C463" s="288"/>
      <c r="D463" s="288"/>
      <c r="E463" s="288"/>
      <c r="F463" s="355"/>
      <c r="G463" s="353"/>
      <c r="R463" s="355"/>
      <c r="S463" s="353"/>
    </row>
    <row r="464" spans="3:19" ht="15.75">
      <c r="C464" s="288"/>
      <c r="D464" s="288"/>
      <c r="E464" s="288"/>
      <c r="F464" s="355"/>
      <c r="G464" s="353"/>
      <c r="R464" s="355"/>
      <c r="S464" s="353"/>
    </row>
    <row r="465" spans="3:19" ht="15.75">
      <c r="C465" s="288"/>
      <c r="D465" s="288"/>
      <c r="E465" s="288"/>
      <c r="F465" s="355"/>
      <c r="G465" s="353"/>
      <c r="R465" s="355"/>
      <c r="S465" s="353"/>
    </row>
    <row r="466" spans="3:19" ht="15.75">
      <c r="C466" s="288"/>
      <c r="D466" s="288"/>
      <c r="E466" s="288"/>
      <c r="F466" s="355"/>
      <c r="G466" s="353"/>
      <c r="R466" s="355"/>
      <c r="S466" s="353"/>
    </row>
    <row r="467" spans="3:19" ht="15.75">
      <c r="C467" s="288"/>
      <c r="D467" s="288"/>
      <c r="E467" s="288"/>
      <c r="F467" s="355"/>
      <c r="G467" s="353"/>
      <c r="R467" s="355"/>
      <c r="S467" s="353"/>
    </row>
    <row r="468" spans="3:19" ht="15.75">
      <c r="C468" s="288"/>
      <c r="D468" s="288"/>
      <c r="E468" s="288"/>
      <c r="F468" s="355"/>
      <c r="G468" s="353"/>
      <c r="R468" s="355"/>
      <c r="S468" s="353"/>
    </row>
    <row r="469" spans="3:19" ht="15.75">
      <c r="C469" s="288"/>
      <c r="D469" s="288"/>
      <c r="E469" s="288"/>
      <c r="F469" s="355"/>
      <c r="G469" s="353"/>
      <c r="R469" s="355"/>
      <c r="S469" s="353"/>
    </row>
    <row r="470" spans="3:19" ht="15.75">
      <c r="C470" s="288"/>
      <c r="D470" s="288"/>
      <c r="E470" s="288"/>
      <c r="F470" s="355"/>
      <c r="G470" s="353"/>
      <c r="R470" s="355"/>
      <c r="S470" s="353"/>
    </row>
    <row r="471" spans="3:19" ht="15.75">
      <c r="C471" s="288"/>
      <c r="D471" s="288"/>
      <c r="E471" s="288"/>
      <c r="F471" s="355"/>
      <c r="G471" s="353"/>
      <c r="R471" s="355"/>
      <c r="S471" s="353"/>
    </row>
    <row r="472" spans="3:19" ht="15.75">
      <c r="C472" s="288"/>
      <c r="D472" s="288"/>
      <c r="E472" s="288"/>
      <c r="F472" s="355"/>
      <c r="G472" s="353"/>
      <c r="R472" s="355"/>
      <c r="S472" s="353"/>
    </row>
    <row r="473" spans="3:19" ht="15.75">
      <c r="C473" s="288"/>
      <c r="D473" s="288"/>
      <c r="E473" s="288"/>
      <c r="F473" s="355"/>
      <c r="G473" s="353"/>
      <c r="R473" s="355"/>
      <c r="S473" s="353"/>
    </row>
    <row r="474" spans="3:19" ht="15.75">
      <c r="C474" s="288"/>
      <c r="D474" s="288"/>
      <c r="E474" s="288"/>
      <c r="F474" s="355"/>
      <c r="G474" s="353"/>
      <c r="R474" s="355"/>
      <c r="S474" s="353"/>
    </row>
    <row r="475" spans="3:19" ht="15.75">
      <c r="C475" s="288"/>
      <c r="D475" s="288"/>
      <c r="E475" s="288"/>
      <c r="F475" s="355"/>
      <c r="G475" s="353"/>
      <c r="R475" s="355"/>
      <c r="S475" s="353"/>
    </row>
    <row r="476" spans="3:19" ht="15.75">
      <c r="C476" s="288"/>
      <c r="D476" s="288"/>
      <c r="E476" s="288"/>
      <c r="F476" s="355"/>
      <c r="G476" s="353"/>
      <c r="R476" s="355"/>
      <c r="S476" s="353"/>
    </row>
    <row r="477" spans="3:19" ht="15.75">
      <c r="C477" s="288"/>
      <c r="D477" s="288"/>
      <c r="E477" s="288"/>
      <c r="F477" s="355"/>
      <c r="G477" s="353"/>
      <c r="R477" s="355"/>
      <c r="S477" s="353"/>
    </row>
    <row r="478" spans="3:19" ht="15.75">
      <c r="C478" s="288"/>
      <c r="D478" s="288"/>
      <c r="E478" s="288"/>
      <c r="F478" s="355"/>
      <c r="G478" s="353"/>
      <c r="R478" s="355"/>
      <c r="S478" s="353"/>
    </row>
    <row r="479" spans="3:19" ht="15.75">
      <c r="C479" s="288"/>
      <c r="D479" s="288"/>
      <c r="E479" s="288"/>
      <c r="F479" s="355"/>
      <c r="G479" s="353"/>
      <c r="R479" s="355"/>
      <c r="S479" s="353"/>
    </row>
    <row r="480" spans="3:19" ht="15.75">
      <c r="C480" s="288"/>
      <c r="D480" s="288"/>
      <c r="E480" s="288"/>
      <c r="F480" s="355"/>
      <c r="G480" s="353"/>
      <c r="R480" s="355"/>
      <c r="S480" s="353"/>
    </row>
    <row r="481" spans="3:19" ht="15.75">
      <c r="C481" s="288"/>
      <c r="D481" s="288"/>
      <c r="E481" s="288"/>
      <c r="F481" s="355"/>
      <c r="G481" s="353"/>
      <c r="R481" s="355"/>
      <c r="S481" s="353"/>
    </row>
    <row r="482" spans="3:19" ht="15.75">
      <c r="C482" s="288"/>
      <c r="D482" s="288"/>
      <c r="E482" s="288"/>
      <c r="F482" s="355"/>
      <c r="G482" s="353"/>
      <c r="R482" s="355"/>
      <c r="S482" s="353"/>
    </row>
    <row r="483" spans="3:19" ht="15.75">
      <c r="C483" s="288"/>
      <c r="D483" s="288"/>
      <c r="E483" s="288"/>
      <c r="F483" s="355"/>
      <c r="G483" s="353"/>
      <c r="R483" s="355"/>
      <c r="S483" s="353"/>
    </row>
    <row r="484" spans="3:19" ht="15.75">
      <c r="C484" s="288"/>
      <c r="D484" s="288"/>
      <c r="E484" s="288"/>
      <c r="F484" s="355"/>
      <c r="G484" s="353"/>
      <c r="R484" s="355"/>
      <c r="S484" s="353"/>
    </row>
    <row r="485" spans="3:19" ht="15.75">
      <c r="C485" s="288"/>
      <c r="D485" s="288"/>
      <c r="E485" s="288"/>
      <c r="F485" s="355"/>
      <c r="G485" s="353"/>
      <c r="R485" s="355"/>
      <c r="S485" s="353"/>
    </row>
    <row r="486" spans="3:19" ht="15.75">
      <c r="C486" s="288"/>
      <c r="D486" s="288"/>
      <c r="E486" s="288"/>
      <c r="F486" s="355"/>
      <c r="G486" s="353"/>
      <c r="R486" s="355"/>
      <c r="S486" s="353"/>
    </row>
    <row r="487" spans="3:19" ht="15.75">
      <c r="C487" s="288"/>
      <c r="D487" s="288"/>
      <c r="E487" s="288"/>
      <c r="F487" s="355"/>
      <c r="G487" s="353"/>
      <c r="R487" s="355"/>
      <c r="S487" s="353"/>
    </row>
    <row r="488" spans="3:19" ht="15.75">
      <c r="C488" s="288"/>
      <c r="D488" s="288"/>
      <c r="E488" s="288"/>
      <c r="F488" s="355"/>
      <c r="G488" s="353"/>
      <c r="R488" s="355"/>
      <c r="S488" s="353"/>
    </row>
    <row r="489" spans="3:19" ht="15.75">
      <c r="C489" s="288"/>
      <c r="D489" s="288"/>
      <c r="E489" s="288"/>
      <c r="F489" s="355"/>
      <c r="G489" s="353"/>
      <c r="R489" s="355"/>
      <c r="S489" s="353"/>
    </row>
    <row r="490" spans="3:19" ht="15.75">
      <c r="C490" s="288"/>
      <c r="D490" s="288"/>
      <c r="E490" s="288"/>
      <c r="F490" s="355"/>
      <c r="G490" s="353"/>
      <c r="R490" s="355"/>
      <c r="S490" s="353"/>
    </row>
    <row r="491" spans="3:19" ht="15.75">
      <c r="C491" s="288"/>
      <c r="D491" s="288"/>
      <c r="E491" s="288"/>
      <c r="F491" s="355"/>
      <c r="G491" s="353"/>
      <c r="R491" s="355"/>
      <c r="S491" s="353"/>
    </row>
    <row r="492" spans="3:19" ht="15.75">
      <c r="C492" s="288"/>
      <c r="D492" s="288"/>
      <c r="E492" s="288"/>
      <c r="F492" s="355"/>
      <c r="G492" s="353"/>
      <c r="R492" s="355"/>
      <c r="S492" s="353"/>
    </row>
    <row r="493" spans="3:19" ht="15.75">
      <c r="C493" s="288"/>
      <c r="D493" s="288"/>
      <c r="E493" s="288"/>
      <c r="F493" s="355"/>
      <c r="G493" s="353"/>
      <c r="R493" s="355"/>
      <c r="S493" s="353"/>
    </row>
    <row r="494" spans="3:19" ht="15.75">
      <c r="C494" s="288"/>
      <c r="D494" s="288"/>
      <c r="E494" s="288"/>
      <c r="F494" s="355"/>
      <c r="G494" s="353"/>
      <c r="R494" s="355"/>
      <c r="S494" s="353"/>
    </row>
    <row r="495" spans="3:19" ht="15.75">
      <c r="C495" s="288"/>
      <c r="D495" s="288"/>
      <c r="E495" s="288"/>
      <c r="F495" s="355"/>
      <c r="G495" s="353"/>
      <c r="R495" s="355"/>
      <c r="S495" s="353"/>
    </row>
    <row r="496" spans="3:19" ht="15.75">
      <c r="C496" s="288"/>
      <c r="D496" s="288"/>
      <c r="E496" s="288"/>
      <c r="F496" s="355"/>
      <c r="G496" s="353"/>
      <c r="R496" s="355"/>
      <c r="S496" s="353"/>
    </row>
    <row r="497" spans="3:19" ht="15.75">
      <c r="C497" s="288"/>
      <c r="D497" s="288"/>
      <c r="E497" s="288"/>
      <c r="F497" s="355"/>
      <c r="G497" s="353"/>
      <c r="R497" s="355"/>
      <c r="S497" s="353"/>
    </row>
    <row r="498" spans="3:19" ht="15.75">
      <c r="C498" s="288"/>
      <c r="D498" s="288"/>
      <c r="E498" s="288"/>
      <c r="F498" s="355"/>
      <c r="G498" s="353"/>
      <c r="R498" s="355"/>
      <c r="S498" s="353"/>
    </row>
    <row r="499" spans="3:19" ht="15.75">
      <c r="C499" s="288"/>
      <c r="D499" s="288"/>
      <c r="E499" s="288"/>
      <c r="F499" s="355"/>
      <c r="G499" s="353"/>
      <c r="R499" s="355"/>
      <c r="S499" s="353"/>
    </row>
    <row r="500" spans="3:19" ht="15.75">
      <c r="C500" s="288"/>
      <c r="D500" s="288"/>
      <c r="E500" s="288"/>
      <c r="F500" s="355"/>
      <c r="G500" s="353"/>
      <c r="R500" s="355"/>
      <c r="S500" s="353"/>
    </row>
    <row r="501" spans="3:19" ht="15.75">
      <c r="C501" s="288"/>
      <c r="D501" s="288"/>
      <c r="E501" s="288"/>
      <c r="F501" s="355"/>
      <c r="G501" s="353"/>
      <c r="R501" s="355"/>
      <c r="S501" s="353"/>
    </row>
    <row r="502" spans="3:19" ht="15.75">
      <c r="C502" s="288"/>
      <c r="D502" s="288"/>
      <c r="E502" s="288"/>
      <c r="F502" s="355"/>
      <c r="G502" s="353"/>
      <c r="R502" s="355"/>
      <c r="S502" s="353"/>
    </row>
    <row r="503" spans="3:19" ht="15.75">
      <c r="C503" s="288"/>
      <c r="D503" s="288"/>
      <c r="E503" s="288"/>
      <c r="F503" s="355"/>
      <c r="G503" s="353"/>
      <c r="R503" s="355"/>
      <c r="S503" s="353"/>
    </row>
    <row r="504" spans="3:19" ht="15.75">
      <c r="C504" s="288"/>
      <c r="D504" s="288"/>
      <c r="E504" s="288"/>
      <c r="F504" s="355"/>
      <c r="G504" s="353"/>
      <c r="R504" s="355"/>
      <c r="S504" s="353"/>
    </row>
    <row r="505" spans="3:19" ht="15.75">
      <c r="C505" s="288"/>
      <c r="D505" s="288"/>
      <c r="E505" s="288"/>
      <c r="F505" s="355"/>
      <c r="G505" s="353"/>
      <c r="R505" s="355"/>
      <c r="S505" s="353"/>
    </row>
    <row r="506" spans="3:19" ht="15.75">
      <c r="C506" s="288"/>
      <c r="D506" s="288"/>
      <c r="E506" s="288"/>
      <c r="F506" s="355"/>
      <c r="G506" s="353"/>
      <c r="R506" s="355"/>
      <c r="S506" s="353"/>
    </row>
    <row r="507" spans="3:19" ht="15.75">
      <c r="C507" s="288"/>
      <c r="D507" s="288"/>
      <c r="E507" s="288"/>
      <c r="F507" s="355"/>
      <c r="G507" s="353"/>
      <c r="R507" s="355"/>
      <c r="S507" s="353"/>
    </row>
    <row r="508" spans="3:19" ht="15.75">
      <c r="C508" s="288"/>
      <c r="D508" s="288"/>
      <c r="E508" s="288"/>
      <c r="F508" s="355"/>
      <c r="G508" s="353"/>
      <c r="R508" s="355"/>
      <c r="S508" s="353"/>
    </row>
    <row r="509" spans="3:19" ht="15.75">
      <c r="C509" s="288"/>
      <c r="D509" s="288"/>
      <c r="E509" s="288"/>
      <c r="F509" s="355"/>
      <c r="G509" s="353"/>
      <c r="R509" s="355"/>
      <c r="S509" s="353"/>
    </row>
    <row r="510" spans="3:19" ht="15.75">
      <c r="C510" s="288"/>
      <c r="D510" s="288"/>
      <c r="E510" s="288"/>
      <c r="F510" s="355"/>
      <c r="G510" s="353"/>
      <c r="R510" s="355"/>
      <c r="S510" s="353"/>
    </row>
    <row r="511" spans="3:19" ht="15.75">
      <c r="C511" s="288"/>
      <c r="D511" s="288"/>
      <c r="E511" s="288"/>
      <c r="F511" s="355"/>
      <c r="G511" s="353"/>
      <c r="R511" s="355"/>
      <c r="S511" s="353"/>
    </row>
    <row r="512" spans="3:19" ht="15.75">
      <c r="C512" s="288"/>
      <c r="D512" s="288"/>
      <c r="E512" s="288"/>
      <c r="F512" s="355"/>
      <c r="G512" s="353"/>
      <c r="R512" s="355"/>
      <c r="S512" s="353"/>
    </row>
    <row r="513" spans="3:19" ht="15.75">
      <c r="C513" s="288"/>
      <c r="D513" s="288"/>
      <c r="E513" s="288"/>
      <c r="F513" s="355"/>
      <c r="G513" s="353"/>
      <c r="R513" s="355"/>
      <c r="S513" s="353"/>
    </row>
    <row r="514" spans="3:19" ht="15.75">
      <c r="C514" s="288"/>
      <c r="D514" s="288"/>
      <c r="E514" s="288"/>
      <c r="F514" s="355"/>
      <c r="G514" s="353"/>
      <c r="R514" s="355"/>
      <c r="S514" s="353"/>
    </row>
    <row r="515" spans="3:19" ht="15.75">
      <c r="C515" s="288"/>
      <c r="D515" s="288"/>
      <c r="E515" s="288"/>
      <c r="F515" s="355"/>
      <c r="G515" s="353"/>
      <c r="R515" s="355"/>
      <c r="S515" s="353"/>
    </row>
    <row r="516" spans="3:19" ht="15.75">
      <c r="C516" s="288"/>
      <c r="D516" s="288"/>
      <c r="E516" s="288"/>
      <c r="F516" s="355"/>
      <c r="G516" s="353"/>
      <c r="R516" s="355"/>
      <c r="S516" s="353"/>
    </row>
    <row r="517" spans="3:19" ht="15.75">
      <c r="C517" s="288"/>
      <c r="D517" s="288"/>
      <c r="E517" s="288"/>
      <c r="F517" s="355"/>
      <c r="G517" s="353"/>
      <c r="R517" s="355"/>
      <c r="S517" s="353"/>
    </row>
    <row r="518" spans="3:19" ht="15.75">
      <c r="C518" s="288"/>
      <c r="D518" s="288"/>
      <c r="E518" s="288"/>
      <c r="F518" s="355"/>
      <c r="G518" s="353"/>
      <c r="R518" s="355"/>
      <c r="S518" s="353"/>
    </row>
    <row r="519" spans="3:19" ht="15.75">
      <c r="C519" s="288"/>
      <c r="D519" s="288"/>
      <c r="E519" s="288"/>
      <c r="F519" s="355"/>
      <c r="G519" s="353"/>
      <c r="R519" s="355"/>
      <c r="S519" s="353"/>
    </row>
    <row r="520" spans="3:19" ht="15.75">
      <c r="C520" s="288"/>
      <c r="D520" s="288"/>
      <c r="E520" s="288"/>
      <c r="F520" s="355"/>
      <c r="G520" s="353"/>
      <c r="R520" s="355"/>
      <c r="S520" s="353"/>
    </row>
    <row r="521" spans="3:19" ht="15.75">
      <c r="C521" s="288"/>
      <c r="D521" s="288"/>
      <c r="E521" s="288"/>
      <c r="F521" s="355"/>
      <c r="G521" s="353"/>
      <c r="R521" s="355"/>
      <c r="S521" s="353"/>
    </row>
    <row r="522" spans="3:19" ht="15.75">
      <c r="C522" s="288"/>
      <c r="D522" s="288"/>
      <c r="E522" s="288"/>
      <c r="F522" s="355"/>
      <c r="G522" s="353"/>
      <c r="R522" s="355"/>
      <c r="S522" s="353"/>
    </row>
    <row r="523" spans="3:19" ht="15.75">
      <c r="C523" s="288"/>
      <c r="D523" s="288"/>
      <c r="E523" s="288"/>
      <c r="F523" s="355"/>
      <c r="G523" s="353"/>
      <c r="R523" s="355"/>
      <c r="S523" s="353"/>
    </row>
    <row r="524" spans="3:19" ht="15.75">
      <c r="C524" s="288"/>
      <c r="D524" s="288"/>
      <c r="E524" s="288"/>
      <c r="F524" s="355"/>
      <c r="G524" s="353"/>
      <c r="R524" s="355"/>
      <c r="S524" s="353"/>
    </row>
    <row r="525" spans="3:19" ht="15.75">
      <c r="C525" s="288"/>
      <c r="D525" s="288"/>
      <c r="E525" s="288"/>
      <c r="F525" s="355"/>
      <c r="G525" s="353"/>
      <c r="R525" s="355"/>
      <c r="S525" s="353"/>
    </row>
    <row r="526" spans="3:19" ht="15.75">
      <c r="C526" s="288"/>
      <c r="D526" s="288"/>
      <c r="E526" s="288"/>
      <c r="F526" s="355"/>
      <c r="G526" s="353"/>
      <c r="R526" s="355"/>
      <c r="S526" s="353"/>
    </row>
    <row r="527" spans="3:19" ht="15.75">
      <c r="C527" s="288"/>
      <c r="D527" s="288"/>
      <c r="E527" s="288"/>
      <c r="F527" s="355"/>
      <c r="G527" s="353"/>
      <c r="R527" s="355"/>
      <c r="S527" s="353"/>
    </row>
    <row r="528" spans="3:19" ht="15.75">
      <c r="C528" s="288"/>
      <c r="D528" s="288"/>
      <c r="E528" s="288"/>
      <c r="F528" s="355"/>
      <c r="G528" s="353"/>
      <c r="R528" s="355"/>
      <c r="S528" s="353"/>
    </row>
    <row r="529" spans="3:19" ht="15.75">
      <c r="C529" s="288"/>
      <c r="D529" s="288"/>
      <c r="E529" s="288"/>
      <c r="F529" s="355"/>
      <c r="G529" s="353"/>
      <c r="R529" s="355"/>
      <c r="S529" s="353"/>
    </row>
    <row r="530" spans="3:19" ht="15.75">
      <c r="C530" s="288"/>
      <c r="D530" s="288"/>
      <c r="E530" s="288"/>
      <c r="F530" s="355"/>
      <c r="G530" s="353"/>
      <c r="R530" s="355"/>
      <c r="S530" s="353"/>
    </row>
    <row r="531" spans="3:19" ht="15.75">
      <c r="C531" s="288"/>
      <c r="D531" s="288"/>
      <c r="E531" s="288"/>
      <c r="F531" s="355"/>
      <c r="G531" s="353"/>
      <c r="R531" s="355"/>
      <c r="S531" s="353"/>
    </row>
    <row r="532" spans="3:19" ht="15.75">
      <c r="C532" s="288"/>
      <c r="D532" s="288"/>
      <c r="E532" s="288"/>
      <c r="F532" s="355"/>
      <c r="G532" s="353"/>
      <c r="R532" s="355"/>
      <c r="S532" s="353"/>
    </row>
    <row r="533" spans="3:19" ht="15.75">
      <c r="C533" s="288"/>
      <c r="D533" s="288"/>
      <c r="E533" s="288"/>
      <c r="F533" s="355"/>
      <c r="G533" s="353"/>
      <c r="R533" s="355"/>
      <c r="S533" s="353"/>
    </row>
    <row r="534" spans="3:19" ht="15.75">
      <c r="C534" s="288"/>
      <c r="D534" s="288"/>
      <c r="E534" s="288"/>
      <c r="F534" s="355"/>
      <c r="G534" s="353"/>
      <c r="R534" s="355"/>
      <c r="S534" s="353"/>
    </row>
    <row r="535" spans="3:19" ht="15.75">
      <c r="C535" s="288"/>
      <c r="D535" s="288"/>
      <c r="E535" s="288"/>
      <c r="F535" s="355"/>
      <c r="G535" s="353"/>
      <c r="R535" s="355"/>
      <c r="S535" s="353"/>
    </row>
    <row r="536" spans="3:19" ht="15.75">
      <c r="C536" s="288"/>
      <c r="D536" s="288"/>
      <c r="E536" s="288"/>
      <c r="F536" s="355"/>
      <c r="G536" s="353"/>
      <c r="R536" s="355"/>
      <c r="S536" s="353"/>
    </row>
    <row r="537" spans="3:19" ht="15.75">
      <c r="C537" s="288"/>
      <c r="D537" s="288"/>
      <c r="E537" s="288"/>
      <c r="F537" s="355"/>
      <c r="G537" s="353"/>
      <c r="R537" s="355"/>
      <c r="S537" s="353"/>
    </row>
    <row r="538" spans="3:19" ht="15.75">
      <c r="C538" s="288"/>
      <c r="D538" s="288"/>
      <c r="E538" s="288"/>
      <c r="F538" s="355"/>
      <c r="G538" s="353"/>
      <c r="R538" s="355"/>
      <c r="S538" s="353"/>
    </row>
    <row r="539" spans="3:19" ht="15.75">
      <c r="C539" s="288"/>
      <c r="D539" s="288"/>
      <c r="E539" s="288"/>
      <c r="F539" s="355"/>
      <c r="G539" s="353"/>
      <c r="R539" s="355"/>
      <c r="S539" s="353"/>
    </row>
    <row r="540" spans="3:19" ht="15.75">
      <c r="C540" s="288"/>
      <c r="D540" s="288"/>
      <c r="E540" s="288"/>
      <c r="F540" s="355"/>
      <c r="G540" s="353"/>
      <c r="R540" s="355"/>
      <c r="S540" s="353"/>
    </row>
    <row r="541" spans="3:19" ht="15.75">
      <c r="C541" s="288"/>
      <c r="D541" s="288"/>
      <c r="E541" s="288"/>
      <c r="F541" s="355"/>
      <c r="G541" s="353"/>
      <c r="R541" s="355"/>
      <c r="S541" s="353"/>
    </row>
    <row r="542" spans="3:19" ht="15.75">
      <c r="C542" s="288"/>
      <c r="D542" s="288"/>
      <c r="E542" s="288"/>
      <c r="F542" s="355"/>
      <c r="G542" s="353"/>
      <c r="R542" s="355"/>
      <c r="S542" s="353"/>
    </row>
    <row r="543" spans="3:19" ht="15.75">
      <c r="C543" s="288"/>
      <c r="D543" s="288"/>
      <c r="E543" s="288"/>
      <c r="F543" s="355"/>
      <c r="G543" s="353"/>
      <c r="R543" s="355"/>
      <c r="S543" s="353"/>
    </row>
    <row r="544" spans="3:19" ht="15.75">
      <c r="C544" s="288"/>
      <c r="D544" s="288"/>
      <c r="E544" s="288"/>
      <c r="F544" s="355"/>
      <c r="G544" s="353"/>
      <c r="R544" s="355"/>
      <c r="S544" s="353"/>
    </row>
    <row r="545" spans="3:19" ht="15.75">
      <c r="C545" s="288"/>
      <c r="D545" s="288"/>
      <c r="E545" s="288"/>
      <c r="F545" s="355"/>
      <c r="G545" s="353"/>
      <c r="R545" s="355"/>
      <c r="S545" s="353"/>
    </row>
    <row r="546" spans="3:19" ht="15.75">
      <c r="C546" s="288"/>
      <c r="D546" s="288"/>
      <c r="E546" s="288"/>
      <c r="F546" s="355"/>
      <c r="G546" s="353"/>
      <c r="R546" s="355"/>
      <c r="S546" s="353"/>
    </row>
    <row r="547" spans="3:19" ht="15.75">
      <c r="C547" s="288"/>
      <c r="D547" s="288"/>
      <c r="E547" s="288"/>
      <c r="F547" s="355"/>
      <c r="G547" s="353"/>
      <c r="R547" s="355"/>
      <c r="S547" s="353"/>
    </row>
    <row r="548" spans="3:19" ht="15.75">
      <c r="C548" s="288"/>
      <c r="D548" s="288"/>
      <c r="E548" s="288"/>
      <c r="F548" s="355"/>
      <c r="G548" s="353"/>
      <c r="R548" s="355"/>
      <c r="S548" s="353"/>
    </row>
    <row r="549" spans="3:19" ht="15.75">
      <c r="C549" s="288"/>
      <c r="D549" s="288"/>
      <c r="E549" s="288"/>
      <c r="F549" s="355"/>
      <c r="G549" s="353"/>
      <c r="R549" s="355"/>
      <c r="S549" s="353"/>
    </row>
    <row r="550" spans="3:19" ht="15.75">
      <c r="C550" s="288"/>
      <c r="D550" s="288"/>
      <c r="E550" s="288"/>
      <c r="F550" s="355"/>
      <c r="G550" s="353"/>
      <c r="R550" s="355"/>
      <c r="S550" s="353"/>
    </row>
    <row r="551" spans="3:19" ht="15.75">
      <c r="C551" s="288"/>
      <c r="D551" s="288"/>
      <c r="E551" s="288"/>
      <c r="F551" s="355"/>
      <c r="G551" s="353"/>
      <c r="R551" s="355"/>
      <c r="S551" s="353"/>
    </row>
    <row r="552" spans="3:19" ht="15.75">
      <c r="C552" s="288"/>
      <c r="D552" s="288"/>
      <c r="E552" s="288"/>
      <c r="F552" s="355"/>
      <c r="G552" s="353"/>
      <c r="R552" s="355"/>
      <c r="S552" s="353"/>
    </row>
    <row r="553" spans="3:19" ht="15.75">
      <c r="C553" s="288"/>
      <c r="D553" s="288"/>
      <c r="E553" s="288"/>
      <c r="F553" s="355"/>
      <c r="G553" s="353"/>
      <c r="R553" s="355"/>
      <c r="S553" s="353"/>
    </row>
    <row r="554" spans="3:19" ht="15.75">
      <c r="C554" s="288"/>
      <c r="D554" s="288"/>
      <c r="E554" s="288"/>
      <c r="F554" s="355"/>
      <c r="G554" s="353"/>
      <c r="R554" s="355"/>
      <c r="S554" s="353"/>
    </row>
    <row r="555" spans="3:19" ht="15.75">
      <c r="C555" s="288"/>
      <c r="D555" s="288"/>
      <c r="E555" s="288"/>
      <c r="F555" s="355"/>
      <c r="G555" s="353"/>
      <c r="R555" s="355"/>
      <c r="S555" s="353"/>
    </row>
    <row r="556" spans="3:19" ht="15.75">
      <c r="C556" s="288"/>
      <c r="D556" s="288"/>
      <c r="E556" s="288"/>
      <c r="F556" s="355"/>
      <c r="G556" s="353"/>
      <c r="R556" s="355"/>
      <c r="S556" s="353"/>
    </row>
    <row r="557" spans="3:19" ht="15.75">
      <c r="C557" s="288"/>
      <c r="D557" s="288"/>
      <c r="E557" s="288"/>
      <c r="F557" s="355"/>
      <c r="G557" s="353"/>
      <c r="R557" s="355"/>
      <c r="S557" s="353"/>
    </row>
    <row r="558" spans="3:19" ht="15.75">
      <c r="C558" s="288"/>
      <c r="D558" s="288"/>
      <c r="E558" s="288"/>
      <c r="F558" s="355"/>
      <c r="G558" s="353"/>
      <c r="R558" s="355"/>
      <c r="S558" s="353"/>
    </row>
    <row r="559" spans="3:19" ht="15.75">
      <c r="C559" s="288"/>
      <c r="D559" s="288"/>
      <c r="E559" s="288"/>
      <c r="F559" s="355"/>
      <c r="G559" s="353"/>
      <c r="R559" s="355"/>
      <c r="S559" s="353"/>
    </row>
    <row r="560" spans="3:19" ht="15.75">
      <c r="C560" s="288"/>
      <c r="D560" s="288"/>
      <c r="E560" s="288"/>
      <c r="F560" s="355"/>
      <c r="G560" s="353"/>
      <c r="R560" s="355"/>
      <c r="S560" s="353"/>
    </row>
    <row r="561" spans="3:19" ht="15.75">
      <c r="C561" s="288"/>
      <c r="D561" s="288"/>
      <c r="E561" s="288"/>
      <c r="F561" s="355"/>
      <c r="G561" s="353"/>
      <c r="R561" s="355"/>
      <c r="S561" s="353"/>
    </row>
    <row r="562" spans="3:19" ht="15.75">
      <c r="C562" s="288"/>
      <c r="D562" s="288"/>
      <c r="E562" s="288"/>
      <c r="F562" s="355"/>
      <c r="G562" s="353"/>
      <c r="R562" s="355"/>
      <c r="S562" s="353"/>
    </row>
    <row r="563" spans="3:19" ht="15.75">
      <c r="C563" s="288"/>
      <c r="D563" s="288"/>
      <c r="E563" s="288"/>
      <c r="F563" s="355"/>
      <c r="G563" s="353"/>
      <c r="R563" s="355"/>
      <c r="S563" s="353"/>
    </row>
    <row r="564" spans="3:19" ht="15.75">
      <c r="C564" s="288"/>
      <c r="D564" s="288"/>
      <c r="E564" s="288"/>
      <c r="F564" s="355"/>
      <c r="G564" s="353"/>
      <c r="R564" s="355"/>
      <c r="S564" s="353"/>
    </row>
    <row r="565" spans="3:19" ht="15.75">
      <c r="C565" s="288"/>
      <c r="D565" s="288"/>
      <c r="E565" s="288"/>
      <c r="F565" s="355"/>
      <c r="G565" s="353"/>
      <c r="R565" s="355"/>
      <c r="S565" s="353"/>
    </row>
    <row r="566" spans="3:19" ht="15.75">
      <c r="C566" s="288"/>
      <c r="D566" s="288"/>
      <c r="E566" s="288"/>
      <c r="F566" s="355"/>
      <c r="G566" s="353"/>
      <c r="R566" s="355"/>
      <c r="S566" s="353"/>
    </row>
    <row r="567" spans="3:19" ht="15.75">
      <c r="C567" s="288"/>
      <c r="D567" s="288"/>
      <c r="E567" s="288"/>
      <c r="F567" s="355"/>
      <c r="G567" s="353"/>
      <c r="R567" s="355"/>
      <c r="S567" s="353"/>
    </row>
    <row r="568" spans="3:19" ht="15.75">
      <c r="C568" s="288"/>
      <c r="D568" s="288"/>
      <c r="E568" s="288"/>
      <c r="F568" s="355"/>
      <c r="G568" s="353"/>
      <c r="R568" s="355"/>
      <c r="S568" s="353"/>
    </row>
    <row r="569" spans="3:19" ht="15.75">
      <c r="C569" s="288"/>
      <c r="D569" s="288"/>
      <c r="E569" s="288"/>
      <c r="F569" s="355"/>
      <c r="G569" s="353"/>
      <c r="R569" s="355"/>
      <c r="S569" s="353"/>
    </row>
    <row r="570" spans="3:19" ht="15.75">
      <c r="C570" s="288"/>
      <c r="D570" s="288"/>
      <c r="E570" s="288"/>
      <c r="F570" s="355"/>
      <c r="G570" s="353"/>
      <c r="R570" s="355"/>
      <c r="S570" s="353"/>
    </row>
    <row r="571" spans="3:19" ht="15.75">
      <c r="C571" s="288"/>
      <c r="D571" s="288"/>
      <c r="E571" s="288"/>
      <c r="F571" s="355"/>
      <c r="G571" s="353"/>
      <c r="R571" s="355"/>
      <c r="S571" s="353"/>
    </row>
    <row r="572" spans="3:19" ht="15.75">
      <c r="C572" s="288"/>
      <c r="D572" s="288"/>
      <c r="E572" s="288"/>
      <c r="F572" s="355"/>
      <c r="G572" s="353"/>
      <c r="R572" s="355"/>
      <c r="S572" s="353"/>
    </row>
    <row r="573" spans="3:19" ht="15.75">
      <c r="C573" s="288"/>
      <c r="D573" s="288"/>
      <c r="E573" s="288"/>
      <c r="F573" s="355"/>
      <c r="G573" s="353"/>
      <c r="R573" s="355"/>
      <c r="S573" s="353"/>
    </row>
    <row r="574" spans="3:19" ht="15.75">
      <c r="C574" s="288"/>
      <c r="D574" s="288"/>
      <c r="E574" s="288"/>
      <c r="F574" s="355"/>
      <c r="G574" s="353"/>
      <c r="R574" s="355"/>
      <c r="S574" s="353"/>
    </row>
    <row r="575" spans="3:19" ht="15.75">
      <c r="C575" s="288"/>
      <c r="D575" s="288"/>
      <c r="E575" s="288"/>
      <c r="F575" s="355"/>
      <c r="G575" s="353"/>
      <c r="R575" s="355"/>
      <c r="S575" s="353"/>
    </row>
    <row r="576" spans="3:19" ht="15.75">
      <c r="C576" s="288"/>
      <c r="D576" s="288"/>
      <c r="E576" s="288"/>
      <c r="F576" s="355"/>
      <c r="G576" s="353"/>
      <c r="R576" s="355"/>
      <c r="S576" s="353"/>
    </row>
    <row r="577" spans="3:19" ht="15.75">
      <c r="C577" s="288"/>
      <c r="D577" s="288"/>
      <c r="E577" s="288"/>
      <c r="F577" s="355"/>
      <c r="G577" s="353"/>
      <c r="R577" s="355"/>
      <c r="S577" s="353"/>
    </row>
    <row r="578" spans="3:19" ht="15.75">
      <c r="C578" s="288"/>
      <c r="D578" s="288"/>
      <c r="E578" s="288"/>
      <c r="F578" s="355"/>
      <c r="G578" s="353"/>
      <c r="R578" s="355"/>
      <c r="S578" s="353"/>
    </row>
    <row r="579" spans="3:19" ht="15.75">
      <c r="C579" s="288"/>
      <c r="D579" s="288"/>
      <c r="E579" s="288"/>
      <c r="F579" s="355"/>
      <c r="G579" s="353"/>
      <c r="R579" s="355"/>
      <c r="S579" s="353"/>
    </row>
    <row r="580" spans="3:19" ht="15.75">
      <c r="C580" s="288"/>
      <c r="D580" s="288"/>
      <c r="E580" s="288"/>
      <c r="F580" s="355"/>
      <c r="G580" s="353"/>
      <c r="R580" s="355"/>
      <c r="S580" s="353"/>
    </row>
    <row r="581" spans="3:19" ht="15.75">
      <c r="C581" s="288"/>
      <c r="D581" s="288"/>
      <c r="E581" s="288"/>
      <c r="F581" s="355"/>
      <c r="G581" s="353"/>
      <c r="R581" s="355"/>
      <c r="S581" s="353"/>
    </row>
    <row r="582" spans="3:19" ht="15.75">
      <c r="C582" s="288"/>
      <c r="D582" s="288"/>
      <c r="E582" s="288"/>
      <c r="F582" s="355"/>
      <c r="G582" s="353"/>
      <c r="R582" s="355"/>
      <c r="S582" s="353"/>
    </row>
    <row r="583" spans="3:19" ht="15.75">
      <c r="C583" s="288"/>
      <c r="D583" s="288"/>
      <c r="E583" s="288"/>
      <c r="F583" s="355"/>
      <c r="G583" s="353"/>
      <c r="R583" s="355"/>
      <c r="S583" s="353"/>
    </row>
    <row r="584" spans="3:19" ht="15.75">
      <c r="C584" s="288"/>
      <c r="D584" s="288"/>
      <c r="E584" s="288"/>
      <c r="F584" s="355"/>
      <c r="G584" s="353"/>
      <c r="R584" s="355"/>
      <c r="S584" s="353"/>
    </row>
    <row r="585" spans="3:19" ht="15.75">
      <c r="C585" s="288"/>
      <c r="D585" s="288"/>
      <c r="E585" s="288"/>
      <c r="F585" s="355"/>
      <c r="G585" s="353"/>
      <c r="R585" s="355"/>
      <c r="S585" s="353"/>
    </row>
    <row r="586" spans="3:19" ht="15.75">
      <c r="C586" s="288"/>
      <c r="D586" s="288"/>
      <c r="E586" s="288"/>
      <c r="F586" s="355"/>
      <c r="G586" s="353"/>
      <c r="R586" s="355"/>
      <c r="S586" s="353"/>
    </row>
    <row r="587" spans="3:19" ht="15.75">
      <c r="C587" s="288"/>
      <c r="D587" s="288"/>
      <c r="E587" s="288"/>
      <c r="F587" s="355"/>
      <c r="G587" s="353"/>
      <c r="R587" s="355"/>
      <c r="S587" s="353"/>
    </row>
    <row r="588" spans="3:19" ht="15.75">
      <c r="C588" s="288"/>
      <c r="D588" s="288"/>
      <c r="E588" s="288"/>
      <c r="F588" s="355"/>
      <c r="G588" s="353"/>
      <c r="R588" s="355"/>
      <c r="S588" s="353"/>
    </row>
    <row r="589" spans="3:19" ht="15.75">
      <c r="C589" s="288"/>
      <c r="D589" s="288"/>
      <c r="E589" s="288"/>
      <c r="F589" s="355"/>
      <c r="G589" s="353"/>
      <c r="R589" s="355"/>
      <c r="S589" s="353"/>
    </row>
    <row r="590" spans="3:19" ht="15.75">
      <c r="C590" s="288"/>
      <c r="D590" s="288"/>
      <c r="E590" s="288"/>
      <c r="F590" s="355"/>
      <c r="G590" s="353"/>
      <c r="R590" s="355"/>
      <c r="S590" s="353"/>
    </row>
    <row r="591" spans="3:19" ht="15.75">
      <c r="C591" s="288"/>
      <c r="D591" s="288"/>
      <c r="E591" s="288"/>
      <c r="F591" s="355"/>
      <c r="G591" s="353"/>
      <c r="R591" s="355"/>
      <c r="S591" s="353"/>
    </row>
    <row r="592" spans="3:19" ht="15.75">
      <c r="C592" s="288"/>
      <c r="D592" s="288"/>
      <c r="E592" s="288"/>
      <c r="F592" s="355"/>
      <c r="G592" s="353"/>
      <c r="R592" s="355"/>
      <c r="S592" s="353"/>
    </row>
    <row r="593" spans="3:19" ht="15.75">
      <c r="C593" s="288"/>
      <c r="D593" s="288"/>
      <c r="E593" s="288"/>
      <c r="F593" s="355"/>
      <c r="G593" s="353"/>
      <c r="R593" s="355"/>
      <c r="S593" s="353"/>
    </row>
    <row r="594" spans="3:19" ht="15.75">
      <c r="C594" s="288"/>
      <c r="D594" s="288"/>
      <c r="E594" s="288"/>
      <c r="F594" s="355"/>
      <c r="G594" s="353"/>
      <c r="R594" s="355"/>
      <c r="S594" s="353"/>
    </row>
    <row r="595" spans="3:19" ht="15.75">
      <c r="C595" s="288"/>
      <c r="D595" s="288"/>
      <c r="E595" s="288"/>
      <c r="F595" s="355"/>
      <c r="G595" s="353"/>
      <c r="R595" s="355"/>
      <c r="S595" s="353"/>
    </row>
    <row r="596" spans="3:19" ht="15.75">
      <c r="C596" s="288"/>
      <c r="D596" s="288"/>
      <c r="E596" s="288"/>
      <c r="F596" s="355"/>
      <c r="G596" s="353"/>
      <c r="R596" s="355"/>
      <c r="S596" s="353"/>
    </row>
    <row r="597" spans="3:19" ht="15.75">
      <c r="C597" s="288"/>
      <c r="D597" s="288"/>
      <c r="E597" s="288"/>
      <c r="F597" s="355"/>
      <c r="G597" s="353"/>
      <c r="R597" s="355"/>
      <c r="S597" s="353"/>
    </row>
    <row r="598" spans="3:19" ht="15.75">
      <c r="C598" s="288"/>
      <c r="D598" s="288"/>
      <c r="E598" s="288"/>
      <c r="F598" s="355"/>
      <c r="G598" s="353"/>
      <c r="R598" s="355"/>
      <c r="S598" s="353"/>
    </row>
    <row r="599" spans="3:19" ht="15.75">
      <c r="C599" s="288"/>
      <c r="D599" s="288"/>
      <c r="E599" s="288"/>
      <c r="F599" s="355"/>
      <c r="G599" s="353"/>
      <c r="R599" s="355"/>
      <c r="S599" s="353"/>
    </row>
    <row r="600" spans="3:19" ht="15.75">
      <c r="C600" s="288"/>
      <c r="D600" s="288"/>
      <c r="E600" s="288"/>
      <c r="F600" s="355"/>
      <c r="G600" s="353"/>
      <c r="R600" s="355"/>
      <c r="S600" s="353"/>
    </row>
    <row r="601" spans="3:19" ht="15.75">
      <c r="C601" s="288"/>
      <c r="D601" s="288"/>
      <c r="E601" s="288"/>
      <c r="F601" s="355"/>
      <c r="G601" s="353"/>
      <c r="R601" s="355"/>
      <c r="S601" s="353"/>
    </row>
    <row r="602" spans="3:19" ht="15.75">
      <c r="C602" s="288"/>
      <c r="D602" s="288"/>
      <c r="E602" s="288"/>
      <c r="F602" s="355"/>
      <c r="G602" s="353"/>
      <c r="R602" s="355"/>
      <c r="S602" s="353"/>
    </row>
    <row r="603" spans="3:19" ht="15.75">
      <c r="C603" s="288"/>
      <c r="D603" s="288"/>
      <c r="E603" s="288"/>
      <c r="F603" s="355"/>
      <c r="G603" s="353"/>
      <c r="R603" s="355"/>
      <c r="S603" s="353"/>
    </row>
    <row r="604" spans="3:19" ht="15.75">
      <c r="C604" s="288"/>
      <c r="D604" s="288"/>
      <c r="E604" s="288"/>
      <c r="F604" s="355"/>
      <c r="G604" s="353"/>
      <c r="R604" s="355"/>
      <c r="S604" s="353"/>
    </row>
    <row r="605" spans="3:19" ht="15.75">
      <c r="C605" s="288"/>
      <c r="D605" s="288"/>
      <c r="E605" s="288"/>
      <c r="F605" s="355"/>
      <c r="G605" s="353"/>
      <c r="R605" s="355"/>
      <c r="S605" s="353"/>
    </row>
    <row r="606" spans="3:19" ht="15.75">
      <c r="C606" s="288"/>
      <c r="D606" s="288"/>
      <c r="E606" s="288"/>
      <c r="F606" s="355"/>
      <c r="G606" s="353"/>
      <c r="R606" s="355"/>
      <c r="S606" s="353"/>
    </row>
    <row r="607" spans="3:19" ht="15.75">
      <c r="C607" s="288"/>
      <c r="D607" s="288"/>
      <c r="E607" s="288"/>
      <c r="F607" s="355"/>
      <c r="G607" s="353"/>
      <c r="R607" s="355"/>
      <c r="S607" s="353"/>
    </row>
    <row r="608" spans="3:19" ht="15.75">
      <c r="C608" s="288"/>
      <c r="D608" s="288"/>
      <c r="E608" s="288"/>
      <c r="F608" s="355"/>
      <c r="G608" s="353"/>
      <c r="R608" s="355"/>
      <c r="S608" s="353"/>
    </row>
    <row r="609" spans="3:19" ht="15.75">
      <c r="C609" s="288"/>
      <c r="D609" s="288"/>
      <c r="E609" s="288"/>
      <c r="F609" s="355"/>
      <c r="G609" s="353"/>
      <c r="R609" s="355"/>
      <c r="S609" s="353"/>
    </row>
    <row r="610" spans="3:19" ht="15.75">
      <c r="C610" s="288"/>
      <c r="D610" s="288"/>
      <c r="E610" s="288"/>
      <c r="F610" s="355"/>
      <c r="G610" s="353"/>
      <c r="R610" s="355"/>
      <c r="S610" s="353"/>
    </row>
    <row r="611" spans="3:19" ht="15.75">
      <c r="C611" s="288"/>
      <c r="D611" s="288"/>
      <c r="E611" s="288"/>
      <c r="F611" s="355"/>
      <c r="G611" s="353"/>
      <c r="R611" s="355"/>
      <c r="S611" s="353"/>
    </row>
    <row r="612" spans="3:19" ht="15.75">
      <c r="C612" s="288"/>
      <c r="D612" s="288"/>
      <c r="E612" s="288"/>
      <c r="F612" s="355"/>
      <c r="G612" s="353"/>
      <c r="R612" s="355"/>
      <c r="S612" s="353"/>
    </row>
    <row r="613" spans="3:19" ht="15.75">
      <c r="C613" s="288"/>
      <c r="D613" s="288"/>
      <c r="E613" s="288"/>
      <c r="F613" s="355"/>
      <c r="G613" s="353"/>
      <c r="R613" s="355"/>
      <c r="S613" s="353"/>
    </row>
    <row r="614" spans="3:19" ht="15.75">
      <c r="C614" s="288"/>
      <c r="D614" s="288"/>
      <c r="E614" s="288"/>
      <c r="F614" s="355"/>
      <c r="G614" s="353"/>
      <c r="R614" s="355"/>
      <c r="S614" s="353"/>
    </row>
    <row r="615" spans="3:19" ht="15.75">
      <c r="C615" s="288"/>
      <c r="D615" s="288"/>
      <c r="E615" s="288"/>
      <c r="F615" s="355"/>
      <c r="G615" s="353"/>
      <c r="R615" s="355"/>
      <c r="S615" s="353"/>
    </row>
    <row r="616" spans="3:19" ht="15.75">
      <c r="C616" s="288"/>
      <c r="D616" s="288"/>
      <c r="E616" s="288"/>
      <c r="F616" s="355"/>
      <c r="G616" s="353"/>
      <c r="R616" s="355"/>
      <c r="S616" s="353"/>
    </row>
    <row r="617" spans="3:19" ht="15.75">
      <c r="C617" s="288"/>
      <c r="D617" s="288"/>
      <c r="E617" s="288"/>
      <c r="F617" s="355"/>
      <c r="G617" s="353"/>
      <c r="R617" s="355"/>
      <c r="S617" s="353"/>
    </row>
    <row r="618" spans="3:19" ht="15.75">
      <c r="C618" s="288"/>
      <c r="D618" s="288"/>
      <c r="E618" s="288"/>
      <c r="F618" s="355"/>
      <c r="G618" s="353"/>
      <c r="R618" s="355"/>
      <c r="S618" s="353"/>
    </row>
    <row r="619" spans="3:19" ht="15.75">
      <c r="C619" s="288"/>
      <c r="D619" s="288"/>
      <c r="E619" s="288"/>
      <c r="F619" s="355"/>
      <c r="G619" s="353"/>
      <c r="R619" s="355"/>
      <c r="S619" s="353"/>
    </row>
    <row r="620" spans="3:19" ht="15.75">
      <c r="C620" s="288"/>
      <c r="D620" s="288"/>
      <c r="E620" s="288"/>
      <c r="F620" s="355"/>
      <c r="G620" s="353"/>
      <c r="R620" s="355"/>
      <c r="S620" s="353"/>
    </row>
    <row r="621" spans="3:19" ht="15.75">
      <c r="C621" s="288"/>
      <c r="D621" s="288"/>
      <c r="E621" s="288"/>
      <c r="F621" s="355"/>
      <c r="G621" s="353"/>
      <c r="R621" s="355"/>
      <c r="S621" s="353"/>
    </row>
    <row r="622" spans="3:19" ht="15.75">
      <c r="C622" s="288"/>
      <c r="D622" s="288"/>
      <c r="E622" s="288"/>
      <c r="F622" s="355"/>
      <c r="G622" s="353"/>
      <c r="R622" s="355"/>
      <c r="S622" s="353"/>
    </row>
    <row r="623" spans="3:19" ht="15.75">
      <c r="C623" s="288"/>
      <c r="D623" s="288"/>
      <c r="E623" s="288"/>
      <c r="F623" s="355"/>
      <c r="G623" s="353"/>
      <c r="R623" s="355"/>
      <c r="S623" s="353"/>
    </row>
    <row r="624" spans="3:19" ht="15.75">
      <c r="C624" s="288"/>
      <c r="D624" s="288"/>
      <c r="E624" s="288"/>
      <c r="F624" s="355"/>
      <c r="G624" s="353"/>
      <c r="R624" s="355"/>
      <c r="S624" s="353"/>
    </row>
    <row r="625" spans="3:19" ht="15.75">
      <c r="C625" s="288"/>
      <c r="D625" s="288"/>
      <c r="E625" s="288"/>
      <c r="F625" s="355"/>
      <c r="G625" s="353"/>
      <c r="R625" s="355"/>
      <c r="S625" s="353"/>
    </row>
    <row r="626" spans="3:19" ht="15.75">
      <c r="C626" s="288"/>
      <c r="D626" s="288"/>
      <c r="E626" s="288"/>
      <c r="F626" s="355"/>
      <c r="G626" s="353"/>
      <c r="R626" s="355"/>
      <c r="S626" s="353"/>
    </row>
    <row r="627" spans="3:19" ht="15.75">
      <c r="C627" s="288"/>
      <c r="D627" s="288"/>
      <c r="E627" s="288"/>
      <c r="F627" s="355"/>
      <c r="G627" s="353"/>
      <c r="R627" s="355"/>
      <c r="S627" s="353"/>
    </row>
    <row r="628" spans="3:19" ht="15.75">
      <c r="C628" s="288"/>
      <c r="D628" s="288"/>
      <c r="E628" s="288"/>
      <c r="F628" s="355"/>
      <c r="G628" s="353"/>
      <c r="R628" s="355"/>
      <c r="S628" s="353"/>
    </row>
    <row r="629" spans="3:19" ht="15.75">
      <c r="C629" s="288"/>
      <c r="D629" s="288"/>
      <c r="E629" s="288"/>
      <c r="F629" s="355"/>
      <c r="G629" s="353"/>
      <c r="R629" s="355"/>
      <c r="S629" s="353"/>
    </row>
    <row r="630" spans="3:19" ht="15.75">
      <c r="C630" s="288"/>
      <c r="D630" s="288"/>
      <c r="E630" s="288"/>
      <c r="F630" s="355"/>
      <c r="G630" s="353"/>
      <c r="R630" s="355"/>
      <c r="S630" s="353"/>
    </row>
    <row r="631" spans="3:19" ht="15.75">
      <c r="C631" s="288"/>
      <c r="D631" s="288"/>
      <c r="E631" s="288"/>
      <c r="F631" s="355"/>
      <c r="G631" s="353"/>
      <c r="R631" s="355"/>
      <c r="S631" s="353"/>
    </row>
    <row r="632" spans="3:19" ht="15.75">
      <c r="C632" s="288"/>
      <c r="D632" s="288"/>
      <c r="E632" s="288"/>
      <c r="F632" s="355"/>
      <c r="G632" s="353"/>
      <c r="R632" s="355"/>
      <c r="S632" s="353"/>
    </row>
    <row r="633" spans="3:19" ht="15.75">
      <c r="C633" s="288"/>
      <c r="D633" s="288"/>
      <c r="E633" s="288"/>
      <c r="F633" s="355"/>
      <c r="G633" s="353"/>
      <c r="R633" s="355"/>
      <c r="S633" s="353"/>
    </row>
    <row r="634" spans="3:19" ht="15.75">
      <c r="C634" s="288"/>
      <c r="D634" s="288"/>
      <c r="E634" s="288"/>
      <c r="F634" s="355"/>
      <c r="G634" s="353"/>
      <c r="R634" s="355"/>
      <c r="S634" s="353"/>
    </row>
    <row r="635" spans="3:19" ht="15.75">
      <c r="C635" s="288"/>
      <c r="D635" s="288"/>
      <c r="E635" s="288"/>
      <c r="F635" s="355"/>
      <c r="G635" s="353"/>
      <c r="R635" s="355"/>
      <c r="S635" s="353"/>
    </row>
    <row r="636" spans="3:19" ht="15.75">
      <c r="C636" s="288"/>
      <c r="D636" s="288"/>
      <c r="E636" s="288"/>
      <c r="F636" s="355"/>
      <c r="G636" s="353"/>
      <c r="R636" s="355"/>
      <c r="S636" s="353"/>
    </row>
    <row r="637" spans="3:19" ht="15.75">
      <c r="C637" s="288"/>
      <c r="D637" s="288"/>
      <c r="E637" s="288"/>
      <c r="F637" s="355"/>
      <c r="G637" s="353"/>
      <c r="R637" s="355"/>
      <c r="S637" s="353"/>
    </row>
    <row r="638" spans="3:19" ht="15.75">
      <c r="C638" s="288"/>
      <c r="D638" s="288"/>
      <c r="E638" s="288"/>
      <c r="F638" s="355"/>
      <c r="G638" s="353"/>
      <c r="R638" s="355"/>
      <c r="S638" s="353"/>
    </row>
    <row r="639" spans="3:19" ht="15.75">
      <c r="C639" s="288"/>
      <c r="D639" s="288"/>
      <c r="E639" s="288"/>
      <c r="F639" s="355"/>
      <c r="G639" s="353"/>
      <c r="R639" s="355"/>
      <c r="S639" s="353"/>
    </row>
    <row r="640" spans="3:19" ht="15.75">
      <c r="C640" s="288"/>
      <c r="D640" s="288"/>
      <c r="E640" s="288"/>
      <c r="F640" s="355"/>
      <c r="G640" s="353"/>
      <c r="R640" s="355"/>
      <c r="S640" s="353"/>
    </row>
    <row r="641" spans="3:19" ht="15.75">
      <c r="C641" s="288"/>
      <c r="D641" s="288"/>
      <c r="E641" s="288"/>
      <c r="F641" s="355"/>
      <c r="G641" s="353"/>
      <c r="R641" s="355"/>
      <c r="S641" s="353"/>
    </row>
    <row r="642" spans="3:19" ht="15.75">
      <c r="C642" s="288"/>
      <c r="D642" s="288"/>
      <c r="E642" s="288"/>
      <c r="F642" s="355"/>
      <c r="G642" s="353"/>
      <c r="R642" s="355"/>
      <c r="S642" s="353"/>
    </row>
    <row r="643" spans="3:19" ht="15.75">
      <c r="C643" s="288"/>
      <c r="D643" s="288"/>
      <c r="E643" s="288"/>
      <c r="F643" s="355"/>
      <c r="G643" s="353"/>
      <c r="R643" s="355"/>
      <c r="S643" s="353"/>
    </row>
    <row r="644" spans="3:19" ht="15.75">
      <c r="C644" s="288"/>
      <c r="D644" s="288"/>
      <c r="E644" s="288"/>
      <c r="F644" s="355"/>
      <c r="G644" s="353"/>
      <c r="R644" s="355"/>
      <c r="S644" s="353"/>
    </row>
    <row r="645" spans="3:19" ht="15.75">
      <c r="C645" s="288"/>
      <c r="D645" s="288"/>
      <c r="E645" s="288"/>
      <c r="F645" s="355"/>
      <c r="G645" s="353"/>
      <c r="R645" s="355"/>
      <c r="S645" s="353"/>
    </row>
    <row r="646" spans="3:19" ht="15.75">
      <c r="C646" s="288"/>
      <c r="D646" s="288"/>
      <c r="E646" s="288"/>
      <c r="F646" s="355"/>
      <c r="G646" s="353"/>
      <c r="R646" s="355"/>
      <c r="S646" s="353"/>
    </row>
    <row r="647" spans="3:19" ht="15.75">
      <c r="C647" s="288"/>
      <c r="D647" s="288"/>
      <c r="E647" s="288"/>
      <c r="F647" s="355"/>
      <c r="G647" s="353"/>
      <c r="R647" s="355"/>
      <c r="S647" s="353"/>
    </row>
    <row r="648" spans="3:19" ht="15.75">
      <c r="C648" s="288"/>
      <c r="D648" s="288"/>
      <c r="E648" s="288"/>
      <c r="F648" s="355"/>
      <c r="G648" s="353"/>
      <c r="R648" s="355"/>
      <c r="S648" s="353"/>
    </row>
    <row r="649" spans="3:19" ht="15.75">
      <c r="C649" s="288"/>
      <c r="D649" s="288"/>
      <c r="E649" s="288"/>
      <c r="F649" s="355"/>
      <c r="G649" s="353"/>
      <c r="R649" s="355"/>
      <c r="S649" s="353"/>
    </row>
    <row r="650" spans="3:19" ht="15.75">
      <c r="C650" s="288"/>
      <c r="D650" s="288"/>
      <c r="E650" s="288"/>
      <c r="F650" s="355"/>
      <c r="G650" s="353"/>
      <c r="R650" s="355"/>
      <c r="S650" s="353"/>
    </row>
    <row r="651" spans="3:19" ht="15.75">
      <c r="C651" s="288"/>
      <c r="D651" s="288"/>
      <c r="E651" s="288"/>
      <c r="F651" s="355"/>
      <c r="G651" s="353"/>
      <c r="R651" s="355"/>
      <c r="S651" s="353"/>
    </row>
    <row r="652" spans="3:19" ht="15.75">
      <c r="C652" s="288"/>
      <c r="D652" s="288"/>
      <c r="E652" s="288"/>
      <c r="F652" s="355"/>
      <c r="G652" s="353"/>
      <c r="R652" s="355"/>
      <c r="S652" s="353"/>
    </row>
    <row r="653" spans="3:19" ht="15.75">
      <c r="C653" s="288"/>
      <c r="D653" s="288"/>
      <c r="E653" s="288"/>
      <c r="F653" s="355"/>
      <c r="G653" s="353"/>
      <c r="R653" s="355"/>
      <c r="S653" s="353"/>
    </row>
    <row r="654" spans="3:19" ht="15.75">
      <c r="C654" s="288"/>
      <c r="D654" s="288"/>
      <c r="E654" s="288"/>
      <c r="F654" s="355"/>
      <c r="G654" s="353"/>
      <c r="R654" s="355"/>
      <c r="S654" s="353"/>
    </row>
    <row r="655" spans="3:19" ht="15.75">
      <c r="C655" s="288"/>
      <c r="D655" s="288"/>
      <c r="E655" s="288"/>
      <c r="F655" s="355"/>
      <c r="G655" s="353"/>
      <c r="R655" s="355"/>
      <c r="S655" s="353"/>
    </row>
    <row r="656" spans="3:19" ht="15.75">
      <c r="C656" s="288"/>
      <c r="D656" s="288"/>
      <c r="E656" s="288"/>
      <c r="F656" s="355"/>
      <c r="G656" s="353"/>
      <c r="R656" s="355"/>
      <c r="S656" s="353"/>
    </row>
    <row r="657" spans="3:19" ht="15.75">
      <c r="C657" s="288"/>
      <c r="D657" s="288"/>
      <c r="E657" s="288"/>
      <c r="F657" s="355"/>
      <c r="G657" s="353"/>
      <c r="R657" s="355"/>
      <c r="S657" s="353"/>
    </row>
    <row r="658" spans="3:19" ht="15.75">
      <c r="C658" s="288"/>
      <c r="D658" s="288"/>
      <c r="E658" s="288"/>
      <c r="F658" s="355"/>
      <c r="G658" s="353"/>
      <c r="R658" s="355"/>
      <c r="S658" s="353"/>
    </row>
    <row r="659" spans="3:19" ht="15.75">
      <c r="C659" s="288"/>
      <c r="D659" s="288"/>
      <c r="E659" s="288"/>
      <c r="F659" s="355"/>
      <c r="G659" s="353"/>
      <c r="R659" s="355"/>
      <c r="S659" s="353"/>
    </row>
    <row r="660" spans="3:19" ht="15.75">
      <c r="C660" s="288"/>
      <c r="D660" s="288"/>
      <c r="E660" s="288"/>
      <c r="F660" s="355"/>
      <c r="G660" s="353"/>
      <c r="R660" s="355"/>
      <c r="S660" s="353"/>
    </row>
    <row r="661" spans="3:19" ht="15.75">
      <c r="C661" s="288"/>
      <c r="D661" s="288"/>
      <c r="E661" s="288"/>
      <c r="F661" s="355"/>
      <c r="G661" s="353"/>
      <c r="R661" s="355"/>
      <c r="S661" s="353"/>
    </row>
    <row r="662" spans="3:19" ht="15.75">
      <c r="C662" s="288"/>
      <c r="D662" s="288"/>
      <c r="E662" s="288"/>
      <c r="F662" s="355"/>
      <c r="G662" s="353"/>
      <c r="R662" s="355"/>
      <c r="S662" s="353"/>
    </row>
    <row r="663" spans="3:19" ht="15.75">
      <c r="C663" s="288"/>
      <c r="D663" s="288"/>
      <c r="E663" s="288"/>
      <c r="F663" s="355"/>
      <c r="G663" s="353"/>
      <c r="R663" s="355"/>
      <c r="S663" s="353"/>
    </row>
    <row r="664" spans="3:19" ht="15.75">
      <c r="C664" s="288"/>
      <c r="D664" s="288"/>
      <c r="E664" s="288"/>
      <c r="F664" s="355"/>
      <c r="G664" s="353"/>
      <c r="R664" s="355"/>
      <c r="S664" s="353"/>
    </row>
    <row r="665" spans="3:19" ht="15.75">
      <c r="C665" s="288"/>
      <c r="D665" s="288"/>
      <c r="E665" s="288"/>
      <c r="F665" s="355"/>
      <c r="G665" s="353"/>
      <c r="R665" s="355"/>
      <c r="S665" s="353"/>
    </row>
    <row r="666" spans="3:19" ht="15.75">
      <c r="C666" s="288"/>
      <c r="D666" s="288"/>
      <c r="E666" s="288"/>
      <c r="F666" s="355"/>
      <c r="G666" s="353"/>
      <c r="R666" s="355"/>
      <c r="S666" s="353"/>
    </row>
    <row r="667" spans="3:19" ht="15.75">
      <c r="C667" s="288"/>
      <c r="D667" s="288"/>
      <c r="E667" s="288"/>
      <c r="F667" s="355"/>
      <c r="G667" s="353"/>
      <c r="R667" s="355"/>
      <c r="S667" s="353"/>
    </row>
    <row r="668" spans="3:19" ht="15.75">
      <c r="C668" s="288"/>
      <c r="D668" s="288"/>
      <c r="E668" s="288"/>
      <c r="F668" s="355"/>
      <c r="G668" s="353"/>
      <c r="R668" s="355"/>
      <c r="S668" s="353"/>
    </row>
    <row r="669" spans="3:19" ht="15.75">
      <c r="C669" s="288"/>
      <c r="D669" s="288"/>
      <c r="E669" s="288"/>
      <c r="F669" s="355"/>
      <c r="G669" s="353"/>
      <c r="R669" s="355"/>
      <c r="S669" s="353"/>
    </row>
    <row r="670" spans="3:19" ht="15.75">
      <c r="C670" s="288"/>
      <c r="D670" s="288"/>
      <c r="E670" s="288"/>
      <c r="F670" s="355"/>
      <c r="G670" s="353"/>
      <c r="R670" s="355"/>
      <c r="S670" s="353"/>
    </row>
    <row r="671" spans="3:19" ht="15.75">
      <c r="C671" s="288"/>
      <c r="D671" s="288"/>
      <c r="E671" s="288"/>
      <c r="F671" s="355"/>
      <c r="G671" s="353"/>
      <c r="R671" s="355"/>
      <c r="S671" s="353"/>
    </row>
    <row r="672" spans="3:19" ht="15.75">
      <c r="C672" s="288"/>
      <c r="D672" s="288"/>
      <c r="E672" s="288"/>
      <c r="F672" s="355"/>
      <c r="G672" s="353"/>
      <c r="R672" s="355"/>
      <c r="S672" s="353"/>
    </row>
    <row r="673" spans="3:19" ht="15.75">
      <c r="C673" s="288"/>
      <c r="D673" s="288"/>
      <c r="E673" s="288"/>
      <c r="F673" s="355"/>
      <c r="G673" s="353"/>
      <c r="R673" s="355"/>
      <c r="S673" s="353"/>
    </row>
    <row r="674" spans="3:19" ht="15.75">
      <c r="C674" s="288"/>
      <c r="D674" s="288"/>
      <c r="E674" s="288"/>
      <c r="F674" s="355"/>
      <c r="G674" s="353"/>
      <c r="R674" s="355"/>
      <c r="S674" s="353"/>
    </row>
    <row r="675" spans="3:19" ht="15.75">
      <c r="C675" s="288"/>
      <c r="D675" s="288"/>
      <c r="E675" s="288"/>
      <c r="F675" s="355"/>
      <c r="G675" s="353"/>
      <c r="R675" s="355"/>
      <c r="S675" s="353"/>
    </row>
    <row r="676" spans="3:19" ht="15.75">
      <c r="C676" s="288"/>
      <c r="D676" s="288"/>
      <c r="E676" s="288"/>
      <c r="F676" s="355"/>
      <c r="G676" s="353"/>
      <c r="R676" s="355"/>
      <c r="S676" s="353"/>
    </row>
    <row r="677" spans="3:19" ht="15.75">
      <c r="C677" s="288"/>
      <c r="D677" s="288"/>
      <c r="E677" s="288"/>
      <c r="F677" s="355"/>
      <c r="G677" s="353"/>
      <c r="R677" s="355"/>
      <c r="S677" s="353"/>
    </row>
    <row r="678" spans="3:19" ht="15.75">
      <c r="C678" s="288"/>
      <c r="D678" s="288"/>
      <c r="E678" s="288"/>
      <c r="F678" s="355"/>
      <c r="G678" s="353"/>
      <c r="R678" s="355"/>
      <c r="S678" s="353"/>
    </row>
    <row r="679" spans="3:19" ht="15.75">
      <c r="C679" s="288"/>
      <c r="D679" s="288"/>
      <c r="E679" s="288"/>
      <c r="F679" s="355"/>
      <c r="G679" s="353"/>
      <c r="R679" s="355"/>
      <c r="S679" s="353"/>
    </row>
    <row r="680" spans="3:19" ht="15.75">
      <c r="C680" s="288"/>
      <c r="D680" s="288"/>
      <c r="E680" s="288"/>
      <c r="F680" s="355"/>
      <c r="G680" s="353"/>
      <c r="R680" s="355"/>
      <c r="S680" s="353"/>
    </row>
    <row r="681" spans="3:19" ht="15.75">
      <c r="C681" s="288"/>
      <c r="D681" s="288"/>
      <c r="E681" s="288"/>
      <c r="F681" s="355"/>
      <c r="G681" s="353"/>
      <c r="R681" s="355"/>
      <c r="S681" s="353"/>
    </row>
    <row r="682" spans="3:19" ht="15.75">
      <c r="C682" s="288"/>
      <c r="D682" s="288"/>
      <c r="E682" s="288"/>
      <c r="F682" s="355"/>
      <c r="G682" s="353"/>
      <c r="R682" s="355"/>
      <c r="S682" s="353"/>
    </row>
    <row r="683" spans="3:19" ht="15.75">
      <c r="C683" s="288"/>
      <c r="D683" s="288"/>
      <c r="E683" s="288"/>
      <c r="F683" s="355"/>
      <c r="G683" s="353"/>
      <c r="R683" s="355"/>
      <c r="S683" s="353"/>
    </row>
    <row r="684" spans="3:19" ht="15.75">
      <c r="C684" s="288"/>
      <c r="D684" s="288"/>
      <c r="E684" s="288"/>
      <c r="F684" s="355"/>
      <c r="G684" s="353"/>
      <c r="R684" s="355"/>
      <c r="S684" s="353"/>
    </row>
    <row r="685" spans="3:19" ht="15.75">
      <c r="C685" s="288"/>
      <c r="D685" s="288"/>
      <c r="E685" s="288"/>
      <c r="F685" s="355"/>
      <c r="G685" s="353"/>
      <c r="R685" s="355"/>
      <c r="S685" s="353"/>
    </row>
    <row r="686" spans="3:19" ht="15.75">
      <c r="C686" s="288"/>
      <c r="D686" s="288"/>
      <c r="E686" s="288"/>
      <c r="F686" s="355"/>
      <c r="G686" s="353"/>
      <c r="R686" s="355"/>
      <c r="S686" s="353"/>
    </row>
    <row r="687" spans="3:19" ht="15.75">
      <c r="C687" s="288"/>
      <c r="D687" s="288"/>
      <c r="E687" s="288"/>
      <c r="F687" s="355"/>
      <c r="G687" s="353"/>
      <c r="R687" s="355"/>
      <c r="S687" s="353"/>
    </row>
    <row r="688" spans="3:19" ht="15.75">
      <c r="C688" s="288"/>
      <c r="D688" s="288"/>
      <c r="E688" s="288"/>
      <c r="F688" s="355"/>
      <c r="G688" s="353"/>
      <c r="R688" s="355"/>
      <c r="S688" s="353"/>
    </row>
    <row r="689" spans="3:19" ht="15.75">
      <c r="C689" s="288"/>
      <c r="D689" s="288"/>
      <c r="E689" s="288"/>
      <c r="F689" s="355"/>
      <c r="G689" s="353"/>
      <c r="R689" s="355"/>
      <c r="S689" s="353"/>
    </row>
    <row r="690" spans="3:19" ht="15.75">
      <c r="C690" s="288"/>
      <c r="D690" s="288"/>
      <c r="E690" s="288"/>
      <c r="F690" s="355"/>
      <c r="G690" s="353"/>
      <c r="R690" s="355"/>
      <c r="S690" s="353"/>
    </row>
    <row r="691" spans="3:19" ht="15.75">
      <c r="C691" s="288"/>
      <c r="D691" s="288"/>
      <c r="E691" s="288"/>
      <c r="F691" s="355"/>
      <c r="G691" s="353"/>
      <c r="R691" s="355"/>
      <c r="S691" s="353"/>
    </row>
    <row r="692" spans="3:19" ht="15.75">
      <c r="C692" s="288"/>
      <c r="D692" s="288"/>
      <c r="E692" s="288"/>
      <c r="F692" s="355"/>
      <c r="G692" s="353"/>
      <c r="R692" s="355"/>
      <c r="S692" s="353"/>
    </row>
    <row r="693" spans="3:19" ht="15.75">
      <c r="C693" s="288"/>
      <c r="D693" s="288"/>
      <c r="E693" s="288"/>
      <c r="F693" s="355"/>
      <c r="G693" s="353"/>
      <c r="R693" s="355"/>
      <c r="S693" s="353"/>
    </row>
    <row r="694" spans="3:19" ht="15.75">
      <c r="C694" s="288"/>
      <c r="D694" s="288"/>
      <c r="E694" s="288"/>
      <c r="F694" s="355"/>
      <c r="G694" s="353"/>
      <c r="R694" s="355"/>
      <c r="S694" s="353"/>
    </row>
    <row r="695" spans="3:19" ht="15.75">
      <c r="C695" s="288"/>
      <c r="D695" s="288"/>
      <c r="E695" s="288"/>
      <c r="F695" s="355"/>
      <c r="G695" s="353"/>
      <c r="R695" s="355"/>
      <c r="S695" s="353"/>
    </row>
    <row r="696" spans="3:19" ht="15.75">
      <c r="C696" s="288"/>
      <c r="D696" s="288"/>
      <c r="E696" s="288"/>
      <c r="F696" s="355"/>
      <c r="G696" s="353"/>
      <c r="R696" s="355"/>
      <c r="S696" s="353"/>
    </row>
    <row r="697" spans="3:19" ht="15.75">
      <c r="C697" s="288"/>
      <c r="D697" s="288"/>
      <c r="E697" s="288"/>
      <c r="F697" s="355"/>
      <c r="G697" s="353"/>
      <c r="R697" s="355"/>
      <c r="S697" s="353"/>
    </row>
    <row r="698" spans="3:19" ht="15.75">
      <c r="C698" s="288"/>
      <c r="D698" s="288"/>
      <c r="E698" s="288"/>
      <c r="F698" s="355"/>
      <c r="G698" s="353"/>
      <c r="R698" s="355"/>
      <c r="S698" s="353"/>
    </row>
    <row r="699" spans="3:19" ht="15.75">
      <c r="C699" s="288"/>
      <c r="D699" s="288"/>
      <c r="E699" s="288"/>
      <c r="F699" s="355"/>
      <c r="G699" s="353"/>
      <c r="R699" s="355"/>
      <c r="S699" s="353"/>
    </row>
    <row r="700" spans="3:19" ht="15.75">
      <c r="C700" s="288"/>
      <c r="D700" s="288"/>
      <c r="E700" s="288"/>
      <c r="F700" s="355"/>
      <c r="G700" s="353"/>
      <c r="R700" s="355"/>
      <c r="S700" s="353"/>
    </row>
    <row r="701" spans="3:19" ht="15.75">
      <c r="C701" s="288"/>
      <c r="D701" s="288"/>
      <c r="E701" s="288"/>
      <c r="F701" s="355"/>
      <c r="G701" s="353"/>
      <c r="R701" s="355"/>
      <c r="S701" s="353"/>
    </row>
    <row r="702" spans="3:19" ht="15.75">
      <c r="C702" s="288"/>
      <c r="D702" s="288"/>
      <c r="E702" s="288"/>
      <c r="F702" s="355"/>
      <c r="G702" s="353"/>
      <c r="R702" s="355"/>
      <c r="S702" s="353"/>
    </row>
    <row r="703" spans="3:19" ht="15.75">
      <c r="C703" s="288"/>
      <c r="D703" s="288"/>
      <c r="E703" s="288"/>
      <c r="F703" s="355"/>
      <c r="G703" s="353"/>
      <c r="R703" s="355"/>
      <c r="S703" s="353"/>
    </row>
    <row r="704" spans="3:19" ht="15.75">
      <c r="C704" s="288"/>
      <c r="D704" s="288"/>
      <c r="E704" s="288"/>
      <c r="F704" s="355"/>
      <c r="G704" s="353"/>
      <c r="R704" s="355"/>
      <c r="S704" s="353"/>
    </row>
    <row r="705" spans="3:19" ht="15.75">
      <c r="C705" s="288"/>
      <c r="D705" s="288"/>
      <c r="E705" s="288"/>
      <c r="F705" s="355"/>
      <c r="G705" s="353"/>
      <c r="R705" s="355"/>
      <c r="S705" s="353"/>
    </row>
    <row r="706" spans="3:19" ht="15.75">
      <c r="C706" s="288"/>
      <c r="D706" s="288"/>
      <c r="E706" s="288"/>
      <c r="F706" s="355"/>
      <c r="G706" s="353"/>
      <c r="R706" s="355"/>
      <c r="S706" s="353"/>
    </row>
    <row r="707" spans="3:19" ht="15.75">
      <c r="C707" s="288"/>
      <c r="D707" s="288"/>
      <c r="E707" s="288"/>
      <c r="F707" s="355"/>
      <c r="G707" s="353"/>
      <c r="R707" s="355"/>
      <c r="S707" s="353"/>
    </row>
    <row r="708" spans="3:19" ht="15.75">
      <c r="C708" s="288"/>
      <c r="D708" s="288"/>
      <c r="E708" s="288"/>
      <c r="F708" s="355"/>
      <c r="G708" s="353"/>
      <c r="R708" s="355"/>
      <c r="S708" s="353"/>
    </row>
    <row r="709" spans="3:19" ht="15.75">
      <c r="C709" s="288"/>
      <c r="D709" s="288"/>
      <c r="E709" s="288"/>
      <c r="F709" s="355"/>
      <c r="G709" s="353"/>
      <c r="R709" s="355"/>
      <c r="S709" s="353"/>
    </row>
    <row r="710" spans="3:19" ht="15.75">
      <c r="C710" s="288"/>
      <c r="D710" s="288"/>
      <c r="E710" s="288"/>
      <c r="F710" s="355"/>
      <c r="G710" s="353"/>
      <c r="R710" s="355"/>
      <c r="S710" s="353"/>
    </row>
    <row r="711" spans="3:19" ht="15.75">
      <c r="C711" s="288"/>
      <c r="D711" s="288"/>
      <c r="E711" s="288"/>
      <c r="F711" s="355"/>
      <c r="G711" s="353"/>
      <c r="R711" s="355"/>
      <c r="S711" s="353"/>
    </row>
    <row r="712" spans="3:19" ht="15.75">
      <c r="C712" s="288"/>
      <c r="D712" s="288"/>
      <c r="E712" s="288"/>
      <c r="F712" s="355"/>
      <c r="G712" s="353"/>
      <c r="R712" s="355"/>
      <c r="S712" s="353"/>
    </row>
    <row r="713" spans="3:19" ht="15.75">
      <c r="C713" s="288"/>
      <c r="D713" s="288"/>
      <c r="E713" s="288"/>
      <c r="F713" s="355"/>
      <c r="G713" s="353"/>
      <c r="R713" s="355"/>
      <c r="S713" s="353"/>
    </row>
    <row r="714" spans="3:19" ht="15.75">
      <c r="C714" s="288"/>
      <c r="D714" s="288"/>
      <c r="E714" s="288"/>
      <c r="F714" s="355"/>
      <c r="G714" s="353"/>
      <c r="R714" s="355"/>
      <c r="S714" s="353"/>
    </row>
    <row r="715" spans="3:19" ht="15.75">
      <c r="C715" s="288"/>
      <c r="D715" s="288"/>
      <c r="E715" s="288"/>
      <c r="F715" s="355"/>
      <c r="G715" s="353"/>
      <c r="R715" s="355"/>
      <c r="S715" s="353"/>
    </row>
    <row r="716" spans="3:19" ht="15.75">
      <c r="C716" s="288"/>
      <c r="D716" s="288"/>
      <c r="E716" s="288"/>
      <c r="F716" s="355"/>
      <c r="G716" s="353"/>
      <c r="R716" s="355"/>
      <c r="S716" s="353"/>
    </row>
    <row r="717" spans="3:19" ht="15.75">
      <c r="C717" s="288"/>
      <c r="D717" s="288"/>
      <c r="E717" s="288"/>
      <c r="F717" s="355"/>
      <c r="G717" s="353"/>
      <c r="R717" s="355"/>
      <c r="S717" s="353"/>
    </row>
    <row r="718" spans="3:19" ht="15.75">
      <c r="C718" s="288"/>
      <c r="D718" s="288"/>
      <c r="E718" s="288"/>
      <c r="F718" s="355"/>
      <c r="G718" s="353"/>
      <c r="R718" s="355"/>
      <c r="S718" s="353"/>
    </row>
    <row r="719" spans="3:19" ht="15.75">
      <c r="C719" s="288"/>
      <c r="D719" s="288"/>
      <c r="E719" s="288"/>
      <c r="F719" s="355"/>
      <c r="G719" s="353"/>
      <c r="R719" s="355"/>
      <c r="S719" s="353"/>
    </row>
    <row r="720" spans="3:19" ht="15.75">
      <c r="C720" s="288"/>
      <c r="D720" s="288"/>
      <c r="E720" s="288"/>
      <c r="F720" s="355"/>
      <c r="G720" s="353"/>
      <c r="R720" s="355"/>
      <c r="S720" s="353"/>
    </row>
    <row r="721" spans="3:19" ht="15.75">
      <c r="C721" s="288"/>
      <c r="D721" s="288"/>
      <c r="E721" s="288"/>
      <c r="F721" s="355"/>
      <c r="G721" s="353"/>
      <c r="R721" s="355"/>
      <c r="S721" s="353"/>
    </row>
    <row r="722" spans="3:19" ht="15.75">
      <c r="C722" s="288"/>
      <c r="D722" s="288"/>
      <c r="E722" s="288"/>
      <c r="F722" s="355"/>
      <c r="G722" s="353"/>
      <c r="R722" s="355"/>
      <c r="S722" s="353"/>
    </row>
    <row r="723" spans="3:19" ht="15.75">
      <c r="C723" s="288"/>
      <c r="D723" s="288"/>
      <c r="E723" s="288"/>
      <c r="F723" s="355"/>
      <c r="G723" s="353"/>
      <c r="R723" s="355"/>
      <c r="S723" s="353"/>
    </row>
    <row r="724" spans="3:19" ht="15.75">
      <c r="C724" s="288"/>
      <c r="D724" s="288"/>
      <c r="E724" s="288"/>
      <c r="F724" s="355"/>
      <c r="G724" s="353"/>
      <c r="R724" s="355"/>
      <c r="S724" s="353"/>
    </row>
    <row r="725" spans="3:19" ht="15.75">
      <c r="C725" s="288"/>
      <c r="D725" s="288"/>
      <c r="E725" s="288"/>
      <c r="F725" s="355"/>
      <c r="G725" s="353"/>
      <c r="R725" s="355"/>
      <c r="S725" s="353"/>
    </row>
    <row r="726" spans="3:19" ht="15.75">
      <c r="C726" s="288"/>
      <c r="D726" s="288"/>
      <c r="E726" s="288"/>
      <c r="F726" s="355"/>
      <c r="G726" s="353"/>
      <c r="R726" s="355"/>
      <c r="S726" s="353"/>
    </row>
    <row r="727" spans="3:19" ht="15.75">
      <c r="C727" s="288"/>
      <c r="D727" s="288"/>
      <c r="E727" s="288"/>
      <c r="F727" s="355"/>
      <c r="G727" s="353"/>
      <c r="R727" s="355"/>
      <c r="S727" s="353"/>
    </row>
    <row r="728" spans="3:19" ht="15.75">
      <c r="C728" s="288"/>
      <c r="D728" s="288"/>
      <c r="E728" s="288"/>
      <c r="F728" s="355"/>
      <c r="G728" s="353"/>
      <c r="R728" s="355"/>
      <c r="S728" s="353"/>
    </row>
    <row r="729" spans="3:19" ht="15.75">
      <c r="C729" s="288"/>
      <c r="D729" s="288"/>
      <c r="E729" s="288"/>
      <c r="F729" s="355"/>
      <c r="G729" s="353"/>
      <c r="R729" s="355"/>
      <c r="S729" s="353"/>
    </row>
    <row r="730" spans="3:19" ht="15.75">
      <c r="C730" s="288"/>
      <c r="D730" s="288"/>
      <c r="E730" s="288"/>
      <c r="F730" s="355"/>
      <c r="G730" s="353"/>
      <c r="R730" s="355"/>
      <c r="S730" s="353"/>
    </row>
    <row r="731" spans="3:19" ht="15.75">
      <c r="C731" s="288"/>
      <c r="D731" s="288"/>
      <c r="E731" s="288"/>
      <c r="F731" s="355"/>
      <c r="G731" s="353"/>
      <c r="R731" s="355"/>
      <c r="S731" s="353"/>
    </row>
    <row r="732" spans="3:19" ht="15.75">
      <c r="C732" s="288"/>
      <c r="D732" s="288"/>
      <c r="E732" s="288"/>
      <c r="F732" s="355"/>
      <c r="G732" s="353"/>
      <c r="R732" s="355"/>
      <c r="S732" s="353"/>
    </row>
    <row r="733" spans="3:19" ht="15.75">
      <c r="C733" s="288"/>
      <c r="D733" s="288"/>
      <c r="E733" s="288"/>
      <c r="F733" s="355"/>
      <c r="G733" s="353"/>
      <c r="R733" s="355"/>
      <c r="S733" s="353"/>
    </row>
    <row r="734" spans="3:19" ht="15.75">
      <c r="C734" s="288"/>
      <c r="D734" s="288"/>
      <c r="E734" s="288"/>
      <c r="F734" s="355"/>
      <c r="G734" s="353"/>
      <c r="R734" s="355"/>
      <c r="S734" s="353"/>
    </row>
    <row r="735" spans="3:19" ht="15.75">
      <c r="C735" s="288"/>
      <c r="D735" s="288"/>
      <c r="E735" s="288"/>
      <c r="F735" s="355"/>
      <c r="G735" s="353"/>
      <c r="R735" s="355"/>
      <c r="S735" s="353"/>
    </row>
    <row r="736" spans="3:19" ht="15.75">
      <c r="C736" s="288"/>
      <c r="D736" s="288"/>
      <c r="E736" s="288"/>
      <c r="F736" s="355"/>
      <c r="G736" s="353"/>
      <c r="R736" s="355"/>
      <c r="S736" s="353"/>
    </row>
    <row r="737" spans="3:19" ht="15.75">
      <c r="C737" s="288"/>
      <c r="D737" s="288"/>
      <c r="E737" s="288"/>
      <c r="F737" s="355"/>
      <c r="G737" s="353"/>
      <c r="R737" s="355"/>
      <c r="S737" s="353"/>
    </row>
    <row r="738" spans="3:19" ht="15.75">
      <c r="C738" s="288"/>
      <c r="D738" s="288"/>
      <c r="E738" s="288"/>
      <c r="F738" s="355"/>
      <c r="G738" s="353"/>
      <c r="R738" s="355"/>
      <c r="S738" s="353"/>
    </row>
    <row r="739" spans="3:19" ht="15.75">
      <c r="C739" s="288"/>
      <c r="D739" s="288"/>
      <c r="E739" s="288"/>
      <c r="F739" s="355"/>
      <c r="G739" s="353"/>
      <c r="R739" s="355"/>
      <c r="S739" s="353"/>
    </row>
    <row r="740" spans="3:19" ht="15.75">
      <c r="C740" s="288"/>
      <c r="D740" s="288"/>
      <c r="E740" s="288"/>
      <c r="F740" s="355"/>
      <c r="G740" s="353"/>
      <c r="R740" s="355"/>
      <c r="S740" s="353"/>
    </row>
    <row r="741" spans="3:19" ht="15.75">
      <c r="C741" s="288"/>
      <c r="D741" s="288"/>
      <c r="E741" s="288"/>
      <c r="F741" s="355"/>
      <c r="G741" s="353"/>
      <c r="R741" s="355"/>
      <c r="S741" s="353"/>
    </row>
    <row r="742" spans="3:19" ht="15.75">
      <c r="C742" s="288"/>
      <c r="D742" s="288"/>
      <c r="E742" s="288"/>
      <c r="F742" s="355"/>
      <c r="G742" s="353"/>
      <c r="R742" s="355"/>
      <c r="S742" s="353"/>
    </row>
    <row r="743" spans="3:19" ht="15.75">
      <c r="C743" s="288"/>
      <c r="D743" s="288"/>
      <c r="E743" s="288"/>
      <c r="F743" s="355"/>
      <c r="G743" s="353"/>
      <c r="R743" s="355"/>
      <c r="S743" s="353"/>
    </row>
    <row r="744" spans="3:19" ht="15.75">
      <c r="C744" s="288"/>
      <c r="D744" s="288"/>
      <c r="E744" s="288"/>
      <c r="F744" s="355"/>
      <c r="G744" s="353"/>
      <c r="R744" s="355"/>
      <c r="S744" s="353"/>
    </row>
    <row r="745" spans="3:19" ht="15.75">
      <c r="C745" s="288"/>
      <c r="D745" s="288"/>
      <c r="E745" s="288"/>
      <c r="F745" s="355"/>
      <c r="G745" s="353"/>
      <c r="R745" s="355"/>
      <c r="S745" s="353"/>
    </row>
    <row r="746" spans="3:19" ht="15.75">
      <c r="C746" s="288"/>
      <c r="D746" s="288"/>
      <c r="E746" s="288"/>
      <c r="F746" s="355"/>
      <c r="G746" s="353"/>
      <c r="R746" s="355"/>
      <c r="S746" s="353"/>
    </row>
    <row r="747" spans="3:19" ht="15.75">
      <c r="C747" s="288"/>
      <c r="D747" s="288"/>
      <c r="E747" s="288"/>
      <c r="F747" s="355"/>
      <c r="G747" s="353"/>
      <c r="R747" s="355"/>
      <c r="S747" s="353"/>
    </row>
    <row r="748" spans="3:19" ht="15.75">
      <c r="C748" s="288"/>
      <c r="D748" s="288"/>
      <c r="E748" s="288"/>
      <c r="F748" s="355"/>
      <c r="G748" s="353"/>
      <c r="R748" s="355"/>
      <c r="S748" s="353"/>
    </row>
    <row r="749" spans="3:19" ht="15.75">
      <c r="C749" s="288"/>
      <c r="D749" s="288"/>
      <c r="E749" s="288"/>
      <c r="F749" s="355"/>
      <c r="G749" s="353"/>
      <c r="R749" s="355"/>
      <c r="S749" s="353"/>
    </row>
    <row r="750" spans="3:19" ht="15.75">
      <c r="C750" s="288"/>
      <c r="D750" s="288"/>
      <c r="E750" s="288"/>
      <c r="F750" s="355"/>
      <c r="G750" s="353"/>
      <c r="R750" s="355"/>
      <c r="S750" s="353"/>
    </row>
    <row r="751" spans="3:19" ht="15.75">
      <c r="C751" s="288"/>
      <c r="D751" s="288"/>
      <c r="E751" s="288"/>
      <c r="F751" s="355"/>
      <c r="G751" s="353"/>
      <c r="R751" s="355"/>
      <c r="S751" s="353"/>
    </row>
    <row r="752" spans="3:19" ht="15.75">
      <c r="C752" s="288"/>
      <c r="D752" s="288"/>
      <c r="E752" s="288"/>
      <c r="F752" s="355"/>
      <c r="G752" s="353"/>
      <c r="R752" s="355"/>
      <c r="S752" s="353"/>
    </row>
    <row r="753" spans="3:19" ht="15.75">
      <c r="C753" s="288"/>
      <c r="D753" s="288"/>
      <c r="E753" s="288"/>
      <c r="F753" s="355"/>
      <c r="G753" s="353"/>
      <c r="R753" s="355"/>
      <c r="S753" s="353"/>
    </row>
    <row r="754" spans="3:19" ht="15.75">
      <c r="C754" s="288"/>
      <c r="D754" s="288"/>
      <c r="E754" s="288"/>
      <c r="F754" s="355"/>
      <c r="G754" s="353"/>
      <c r="R754" s="355"/>
      <c r="S754" s="353"/>
    </row>
    <row r="755" spans="3:19" ht="15.75">
      <c r="C755" s="288"/>
      <c r="D755" s="288"/>
      <c r="E755" s="288"/>
      <c r="F755" s="355"/>
      <c r="G755" s="353"/>
      <c r="R755" s="355"/>
      <c r="S755" s="353"/>
    </row>
    <row r="756" spans="3:19" ht="15.75">
      <c r="C756" s="288"/>
      <c r="D756" s="288"/>
      <c r="E756" s="288"/>
      <c r="F756" s="355"/>
      <c r="G756" s="353"/>
      <c r="R756" s="355"/>
      <c r="S756" s="353"/>
    </row>
    <row r="757" spans="3:19" ht="15.75">
      <c r="C757" s="288"/>
      <c r="D757" s="288"/>
      <c r="E757" s="288"/>
      <c r="F757" s="355"/>
      <c r="G757" s="353"/>
      <c r="R757" s="355"/>
      <c r="S757" s="353"/>
    </row>
    <row r="758" spans="3:19" ht="15.75">
      <c r="C758" s="288"/>
      <c r="D758" s="288"/>
      <c r="E758" s="288"/>
      <c r="F758" s="355"/>
      <c r="G758" s="353"/>
      <c r="R758" s="355"/>
      <c r="S758" s="353"/>
    </row>
    <row r="759" spans="3:19" ht="15.75">
      <c r="C759" s="288"/>
      <c r="D759" s="288"/>
      <c r="E759" s="288"/>
      <c r="F759" s="355"/>
      <c r="G759" s="353"/>
      <c r="R759" s="355"/>
      <c r="S759" s="353"/>
    </row>
    <row r="760" spans="3:19" ht="15.75">
      <c r="C760" s="288"/>
      <c r="D760" s="288"/>
      <c r="E760" s="288"/>
      <c r="F760" s="355"/>
      <c r="G760" s="353"/>
      <c r="R760" s="355"/>
      <c r="S760" s="353"/>
    </row>
    <row r="761" spans="3:19" ht="15.75">
      <c r="C761" s="288"/>
      <c r="D761" s="288"/>
      <c r="E761" s="288"/>
      <c r="F761" s="355"/>
      <c r="G761" s="353"/>
      <c r="R761" s="355"/>
      <c r="S761" s="353"/>
    </row>
    <row r="762" spans="3:19" ht="15.75">
      <c r="C762" s="288"/>
      <c r="D762" s="288"/>
      <c r="E762" s="288"/>
      <c r="F762" s="355"/>
      <c r="G762" s="353"/>
      <c r="R762" s="355"/>
      <c r="S762" s="353"/>
    </row>
    <row r="763" spans="3:19" ht="15.75">
      <c r="C763" s="288"/>
      <c r="D763" s="288"/>
      <c r="E763" s="288"/>
      <c r="F763" s="355"/>
      <c r="G763" s="353"/>
      <c r="R763" s="355"/>
      <c r="S763" s="353"/>
    </row>
    <row r="764" spans="3:19" ht="15.75">
      <c r="C764" s="288"/>
      <c r="D764" s="288"/>
      <c r="E764" s="288"/>
      <c r="F764" s="355"/>
      <c r="G764" s="353"/>
      <c r="R764" s="355"/>
      <c r="S764" s="353"/>
    </row>
    <row r="765" spans="3:19" ht="15.75">
      <c r="C765" s="288"/>
      <c r="D765" s="288"/>
      <c r="E765" s="288"/>
      <c r="F765" s="355"/>
      <c r="G765" s="353"/>
      <c r="R765" s="355"/>
      <c r="S765" s="353"/>
    </row>
    <row r="766" spans="3:19" ht="15.75">
      <c r="C766" s="288"/>
      <c r="D766" s="288"/>
      <c r="E766" s="288"/>
      <c r="F766" s="355"/>
      <c r="G766" s="353"/>
      <c r="R766" s="355"/>
      <c r="S766" s="353"/>
    </row>
    <row r="767" spans="3:19" ht="15.75">
      <c r="C767" s="288"/>
      <c r="D767" s="288"/>
      <c r="E767" s="288"/>
      <c r="F767" s="355"/>
      <c r="G767" s="353"/>
      <c r="R767" s="355"/>
      <c r="S767" s="353"/>
    </row>
    <row r="768" spans="3:19" ht="15.75">
      <c r="C768" s="288"/>
      <c r="D768" s="288"/>
      <c r="E768" s="288"/>
      <c r="F768" s="355"/>
      <c r="G768" s="353"/>
      <c r="R768" s="355"/>
      <c r="S768" s="353"/>
    </row>
    <row r="769" spans="3:19" ht="15.75">
      <c r="C769" s="288"/>
      <c r="D769" s="288"/>
      <c r="E769" s="288"/>
      <c r="F769" s="355"/>
      <c r="G769" s="353"/>
      <c r="R769" s="355"/>
      <c r="S769" s="353"/>
    </row>
    <row r="770" spans="3:19" ht="15.75">
      <c r="C770" s="288"/>
      <c r="D770" s="288"/>
      <c r="E770" s="288"/>
      <c r="F770" s="355"/>
      <c r="G770" s="353"/>
      <c r="R770" s="355"/>
      <c r="S770" s="353"/>
    </row>
    <row r="771" spans="3:19" ht="15.75">
      <c r="C771" s="288"/>
      <c r="D771" s="288"/>
      <c r="E771" s="288"/>
      <c r="F771" s="355"/>
      <c r="G771" s="353"/>
      <c r="R771" s="355"/>
      <c r="S771" s="353"/>
    </row>
    <row r="772" spans="3:19" ht="15.75">
      <c r="C772" s="288"/>
      <c r="D772" s="288"/>
      <c r="E772" s="288"/>
      <c r="F772" s="355"/>
      <c r="G772" s="353"/>
      <c r="R772" s="355"/>
      <c r="S772" s="353"/>
    </row>
    <row r="773" spans="3:19" ht="15.75">
      <c r="C773" s="288"/>
      <c r="D773" s="288"/>
      <c r="E773" s="288"/>
      <c r="F773" s="355"/>
      <c r="G773" s="353"/>
      <c r="R773" s="355"/>
      <c r="S773" s="353"/>
    </row>
    <row r="774" spans="3:19" ht="15.75">
      <c r="C774" s="288"/>
      <c r="D774" s="288"/>
      <c r="E774" s="288"/>
      <c r="F774" s="355"/>
      <c r="G774" s="353"/>
      <c r="R774" s="355"/>
      <c r="S774" s="353"/>
    </row>
    <row r="775" spans="3:19" ht="15.75">
      <c r="C775" s="288"/>
      <c r="D775" s="288"/>
      <c r="E775" s="288"/>
      <c r="F775" s="355"/>
      <c r="G775" s="353"/>
      <c r="R775" s="355"/>
      <c r="S775" s="353"/>
    </row>
    <row r="776" spans="3:19" ht="15.75">
      <c r="C776" s="288"/>
      <c r="D776" s="288"/>
      <c r="E776" s="288"/>
      <c r="F776" s="355"/>
      <c r="G776" s="353"/>
      <c r="R776" s="355"/>
      <c r="S776" s="353"/>
    </row>
    <row r="777" spans="3:19" ht="15.75">
      <c r="C777" s="288"/>
      <c r="D777" s="288"/>
      <c r="E777" s="288"/>
      <c r="F777" s="355"/>
      <c r="G777" s="353"/>
      <c r="R777" s="355"/>
      <c r="S777" s="353"/>
    </row>
    <row r="778" spans="3:19" ht="15.75">
      <c r="C778" s="288"/>
      <c r="D778" s="288"/>
      <c r="E778" s="288"/>
      <c r="F778" s="355"/>
      <c r="G778" s="353"/>
      <c r="R778" s="355"/>
      <c r="S778" s="353"/>
    </row>
    <row r="779" spans="3:19" ht="15.75">
      <c r="C779" s="288"/>
      <c r="D779" s="288"/>
      <c r="E779" s="288"/>
      <c r="F779" s="355"/>
      <c r="G779" s="353"/>
      <c r="R779" s="355"/>
      <c r="S779" s="353"/>
    </row>
    <row r="780" spans="3:19" ht="15.75">
      <c r="C780" s="288"/>
      <c r="D780" s="288"/>
      <c r="E780" s="288"/>
      <c r="F780" s="355"/>
      <c r="G780" s="353"/>
      <c r="R780" s="355"/>
      <c r="S780" s="353"/>
    </row>
    <row r="781" spans="3:19" ht="15.75">
      <c r="C781" s="288"/>
      <c r="D781" s="288"/>
      <c r="E781" s="288"/>
      <c r="F781" s="355"/>
      <c r="G781" s="353"/>
      <c r="R781" s="355"/>
      <c r="S781" s="353"/>
    </row>
    <row r="782" spans="3:19" ht="15.75">
      <c r="C782" s="288"/>
      <c r="D782" s="288"/>
      <c r="E782" s="288"/>
      <c r="F782" s="355"/>
      <c r="G782" s="353"/>
      <c r="R782" s="355"/>
      <c r="S782" s="353"/>
    </row>
    <row r="783" spans="3:19" ht="15.75">
      <c r="C783" s="288"/>
      <c r="D783" s="288"/>
      <c r="E783" s="288"/>
      <c r="F783" s="355"/>
      <c r="G783" s="353"/>
      <c r="R783" s="355"/>
      <c r="S783" s="353"/>
    </row>
    <row r="784" spans="3:19" ht="15.75">
      <c r="C784" s="288"/>
      <c r="D784" s="288"/>
      <c r="E784" s="288"/>
      <c r="F784" s="355"/>
      <c r="G784" s="353"/>
      <c r="R784" s="355"/>
      <c r="S784" s="353"/>
    </row>
    <row r="785" spans="3:19" ht="15.75">
      <c r="C785" s="288"/>
      <c r="D785" s="288"/>
      <c r="E785" s="288"/>
      <c r="F785" s="355"/>
      <c r="G785" s="353"/>
      <c r="R785" s="355"/>
      <c r="S785" s="353"/>
    </row>
    <row r="786" spans="3:19" ht="15.75">
      <c r="C786" s="288"/>
      <c r="D786" s="288"/>
      <c r="E786" s="288"/>
      <c r="F786" s="355"/>
      <c r="G786" s="353"/>
      <c r="R786" s="355"/>
      <c r="S786" s="353"/>
    </row>
    <row r="787" spans="3:19" ht="15.75">
      <c r="C787" s="288"/>
      <c r="D787" s="288"/>
      <c r="E787" s="288"/>
      <c r="F787" s="355"/>
      <c r="G787" s="353"/>
      <c r="R787" s="355"/>
      <c r="S787" s="353"/>
    </row>
    <row r="788" spans="3:19" ht="15.75">
      <c r="C788" s="288"/>
      <c r="D788" s="288"/>
      <c r="E788" s="288"/>
      <c r="F788" s="355"/>
      <c r="G788" s="353"/>
      <c r="R788" s="355"/>
      <c r="S788" s="353"/>
    </row>
    <row r="789" spans="3:19" ht="15.75">
      <c r="C789" s="288"/>
      <c r="D789" s="288"/>
      <c r="E789" s="288"/>
      <c r="F789" s="355"/>
      <c r="G789" s="353"/>
      <c r="R789" s="355"/>
      <c r="S789" s="353"/>
    </row>
    <row r="790" spans="3:19" ht="15.75">
      <c r="C790" s="288"/>
      <c r="D790" s="288"/>
      <c r="E790" s="288"/>
      <c r="F790" s="355"/>
      <c r="G790" s="353"/>
      <c r="R790" s="355"/>
      <c r="S790" s="353"/>
    </row>
    <row r="791" spans="3:19" ht="15.75">
      <c r="C791" s="288"/>
      <c r="D791" s="288"/>
      <c r="E791" s="288"/>
      <c r="F791" s="355"/>
      <c r="G791" s="353"/>
      <c r="R791" s="355"/>
      <c r="S791" s="353"/>
    </row>
    <row r="792" spans="3:19" ht="15.75">
      <c r="C792" s="288"/>
      <c r="D792" s="288"/>
      <c r="E792" s="288"/>
      <c r="F792" s="355"/>
      <c r="G792" s="353"/>
      <c r="R792" s="355"/>
      <c r="S792" s="353"/>
    </row>
    <row r="793" spans="3:19" ht="15.75">
      <c r="C793" s="288"/>
      <c r="D793" s="288"/>
      <c r="E793" s="288"/>
      <c r="F793" s="355"/>
      <c r="G793" s="353"/>
      <c r="R793" s="355"/>
      <c r="S793" s="353"/>
    </row>
    <row r="794" spans="3:19" ht="15.75">
      <c r="C794" s="288"/>
      <c r="D794" s="288"/>
      <c r="E794" s="288"/>
      <c r="F794" s="355"/>
      <c r="G794" s="353"/>
      <c r="R794" s="355"/>
      <c r="S794" s="353"/>
    </row>
    <row r="795" spans="3:19" ht="15.75">
      <c r="C795" s="288"/>
      <c r="D795" s="288"/>
      <c r="E795" s="288"/>
      <c r="F795" s="355"/>
      <c r="G795" s="353"/>
      <c r="R795" s="355"/>
      <c r="S795" s="353"/>
    </row>
    <row r="796" spans="3:19" ht="15.75">
      <c r="C796" s="288"/>
      <c r="D796" s="288"/>
      <c r="E796" s="288"/>
      <c r="F796" s="355"/>
      <c r="G796" s="353"/>
      <c r="R796" s="355"/>
      <c r="S796" s="353"/>
    </row>
    <row r="797" spans="3:19" ht="15.75">
      <c r="C797" s="288"/>
      <c r="D797" s="288"/>
      <c r="E797" s="288"/>
      <c r="F797" s="355"/>
      <c r="G797" s="353"/>
      <c r="R797" s="355"/>
      <c r="S797" s="353"/>
    </row>
    <row r="798" spans="3:19" ht="15.75">
      <c r="C798" s="288"/>
      <c r="D798" s="288"/>
      <c r="E798" s="288"/>
      <c r="F798" s="355"/>
      <c r="G798" s="353"/>
      <c r="R798" s="355"/>
      <c r="S798" s="353"/>
    </row>
    <row r="799" spans="3:19" ht="15.75">
      <c r="C799" s="288"/>
      <c r="D799" s="288"/>
      <c r="E799" s="288"/>
      <c r="F799" s="355"/>
      <c r="G799" s="353"/>
      <c r="R799" s="355"/>
      <c r="S799" s="353"/>
    </row>
    <row r="800" spans="3:19" ht="15.75">
      <c r="C800" s="288"/>
      <c r="D800" s="288"/>
      <c r="E800" s="288"/>
      <c r="F800" s="355"/>
      <c r="G800" s="353"/>
      <c r="R800" s="355"/>
      <c r="S800" s="353"/>
    </row>
    <row r="801" spans="3:19" ht="15.75">
      <c r="C801" s="288"/>
      <c r="D801" s="288"/>
      <c r="E801" s="288"/>
      <c r="F801" s="355"/>
      <c r="G801" s="353"/>
      <c r="R801" s="355"/>
      <c r="S801" s="353"/>
    </row>
    <row r="802" spans="3:19" ht="15.75">
      <c r="C802" s="288"/>
      <c r="D802" s="288"/>
      <c r="E802" s="288"/>
      <c r="F802" s="355"/>
      <c r="G802" s="353"/>
      <c r="R802" s="355"/>
      <c r="S802" s="353"/>
    </row>
    <row r="803" spans="3:19" ht="15.75">
      <c r="C803" s="288"/>
      <c r="D803" s="288"/>
      <c r="E803" s="288"/>
      <c r="F803" s="355"/>
      <c r="G803" s="353"/>
      <c r="R803" s="355"/>
      <c r="S803" s="353"/>
    </row>
    <row r="804" spans="3:19" ht="15.75">
      <c r="C804" s="288"/>
      <c r="D804" s="288"/>
      <c r="E804" s="288"/>
      <c r="F804" s="355"/>
      <c r="G804" s="353"/>
      <c r="R804" s="355"/>
      <c r="S804" s="353"/>
    </row>
    <row r="805" spans="3:19" ht="15.75">
      <c r="C805" s="288"/>
      <c r="D805" s="288"/>
      <c r="E805" s="288"/>
      <c r="F805" s="355"/>
      <c r="G805" s="353"/>
      <c r="R805" s="355"/>
      <c r="S805" s="353"/>
    </row>
    <row r="806" spans="3:19" ht="15.75">
      <c r="C806" s="288"/>
      <c r="D806" s="288"/>
      <c r="E806" s="288"/>
      <c r="F806" s="355"/>
      <c r="G806" s="353"/>
      <c r="R806" s="355"/>
      <c r="S806" s="353"/>
    </row>
    <row r="807" spans="3:19" ht="15.75">
      <c r="C807" s="288"/>
      <c r="D807" s="288"/>
      <c r="E807" s="288"/>
      <c r="F807" s="355"/>
      <c r="G807" s="353"/>
      <c r="R807" s="355"/>
      <c r="S807" s="353"/>
    </row>
    <row r="808" spans="3:19" ht="15.75">
      <c r="C808" s="288"/>
      <c r="D808" s="288"/>
      <c r="E808" s="288"/>
      <c r="F808" s="355"/>
      <c r="G808" s="353"/>
      <c r="R808" s="355"/>
      <c r="S808" s="353"/>
    </row>
    <row r="809" spans="3:19" ht="15.75">
      <c r="C809" s="288"/>
      <c r="D809" s="288"/>
      <c r="E809" s="288"/>
      <c r="F809" s="355"/>
      <c r="G809" s="353"/>
      <c r="R809" s="355"/>
      <c r="S809" s="353"/>
    </row>
    <row r="810" spans="3:19" ht="15.75">
      <c r="C810" s="288"/>
      <c r="D810" s="288"/>
      <c r="E810" s="288"/>
      <c r="F810" s="355"/>
      <c r="G810" s="353"/>
      <c r="R810" s="355"/>
      <c r="S810" s="353"/>
    </row>
    <row r="811" spans="3:19" ht="15.75">
      <c r="C811" s="288"/>
      <c r="D811" s="288"/>
      <c r="E811" s="288"/>
      <c r="F811" s="355"/>
      <c r="G811" s="353"/>
      <c r="R811" s="355"/>
      <c r="S811" s="353"/>
    </row>
    <row r="812" spans="3:19" ht="15.75">
      <c r="C812" s="288"/>
      <c r="D812" s="288"/>
      <c r="E812" s="288"/>
      <c r="F812" s="355"/>
      <c r="G812" s="353"/>
      <c r="R812" s="355"/>
      <c r="S812" s="353"/>
    </row>
    <row r="813" spans="3:19" ht="15.75">
      <c r="C813" s="288"/>
      <c r="D813" s="288"/>
      <c r="E813" s="288"/>
      <c r="F813" s="355"/>
      <c r="G813" s="353"/>
      <c r="R813" s="355"/>
      <c r="S813" s="353"/>
    </row>
    <row r="814" spans="3:19" ht="15.75">
      <c r="C814" s="288"/>
      <c r="D814" s="288"/>
      <c r="E814" s="288"/>
      <c r="F814" s="355"/>
      <c r="G814" s="353"/>
      <c r="R814" s="355"/>
      <c r="S814" s="353"/>
    </row>
    <row r="815" spans="3:19" ht="15.75">
      <c r="C815" s="288"/>
      <c r="D815" s="288"/>
      <c r="E815" s="288"/>
      <c r="F815" s="355"/>
      <c r="G815" s="353"/>
      <c r="R815" s="355"/>
      <c r="S815" s="353"/>
    </row>
    <row r="816" spans="3:19" ht="15.75">
      <c r="C816" s="288"/>
      <c r="D816" s="288"/>
      <c r="E816" s="288"/>
      <c r="F816" s="355"/>
      <c r="G816" s="353"/>
      <c r="R816" s="355"/>
      <c r="S816" s="353"/>
    </row>
    <row r="817" spans="3:19" ht="15.75">
      <c r="C817" s="288"/>
      <c r="D817" s="288"/>
      <c r="E817" s="288"/>
      <c r="F817" s="355"/>
      <c r="G817" s="353"/>
      <c r="R817" s="355"/>
      <c r="S817" s="353"/>
    </row>
    <row r="818" spans="3:19" ht="15.75">
      <c r="C818" s="288"/>
      <c r="D818" s="288"/>
      <c r="E818" s="288"/>
      <c r="F818" s="355"/>
      <c r="G818" s="353"/>
      <c r="R818" s="355"/>
      <c r="S818" s="353"/>
    </row>
    <row r="819" spans="3:19" ht="15.75">
      <c r="C819" s="288"/>
      <c r="D819" s="288"/>
      <c r="E819" s="288"/>
      <c r="F819" s="355"/>
      <c r="G819" s="353"/>
      <c r="R819" s="355"/>
      <c r="S819" s="353"/>
    </row>
    <row r="820" spans="3:19" ht="15.75">
      <c r="C820" s="288"/>
      <c r="D820" s="288"/>
      <c r="E820" s="288"/>
      <c r="F820" s="355"/>
      <c r="G820" s="353"/>
      <c r="R820" s="355"/>
      <c r="S820" s="353"/>
    </row>
    <row r="821" spans="3:19" ht="15.75">
      <c r="C821" s="288"/>
      <c r="D821" s="288"/>
      <c r="E821" s="288"/>
      <c r="F821" s="355"/>
      <c r="G821" s="353"/>
      <c r="R821" s="355"/>
      <c r="S821" s="353"/>
    </row>
    <row r="822" spans="3:19" ht="15.75">
      <c r="C822" s="288"/>
      <c r="D822" s="288"/>
      <c r="E822" s="288"/>
      <c r="F822" s="355"/>
      <c r="G822" s="353"/>
      <c r="R822" s="355"/>
      <c r="S822" s="353"/>
    </row>
    <row r="823" spans="3:19" ht="15.75">
      <c r="C823" s="288"/>
      <c r="D823" s="288"/>
      <c r="E823" s="288"/>
      <c r="F823" s="355"/>
      <c r="G823" s="353"/>
      <c r="R823" s="355"/>
      <c r="S823" s="353"/>
    </row>
    <row r="824" spans="3:19" ht="15.75">
      <c r="C824" s="288"/>
      <c r="D824" s="288"/>
      <c r="E824" s="288"/>
      <c r="F824" s="355"/>
      <c r="G824" s="353"/>
      <c r="R824" s="355"/>
      <c r="S824" s="353"/>
    </row>
    <row r="825" spans="3:19" ht="15.75">
      <c r="C825" s="288"/>
      <c r="D825" s="288"/>
      <c r="E825" s="288"/>
      <c r="F825" s="355"/>
      <c r="G825" s="353"/>
      <c r="R825" s="355"/>
      <c r="S825" s="353"/>
    </row>
    <row r="826" spans="3:19" ht="15.75">
      <c r="C826" s="288"/>
      <c r="D826" s="288"/>
      <c r="E826" s="288"/>
      <c r="F826" s="355"/>
      <c r="G826" s="353"/>
      <c r="R826" s="355"/>
      <c r="S826" s="353"/>
    </row>
    <row r="827" spans="3:19" ht="15.75">
      <c r="C827" s="288"/>
      <c r="D827" s="288"/>
      <c r="E827" s="288"/>
      <c r="F827" s="355"/>
      <c r="G827" s="353"/>
      <c r="R827" s="355"/>
      <c r="S827" s="353"/>
    </row>
    <row r="828" spans="3:19" ht="15.75">
      <c r="C828" s="288"/>
      <c r="D828" s="288"/>
      <c r="E828" s="288"/>
      <c r="F828" s="355"/>
      <c r="G828" s="353"/>
      <c r="R828" s="355"/>
      <c r="S828" s="353"/>
    </row>
    <row r="829" spans="3:19" ht="15.75">
      <c r="C829" s="288"/>
      <c r="D829" s="288"/>
      <c r="E829" s="288"/>
      <c r="F829" s="355"/>
      <c r="G829" s="353"/>
      <c r="R829" s="355"/>
      <c r="S829" s="353"/>
    </row>
    <row r="830" spans="3:19" ht="15.75">
      <c r="C830" s="288"/>
      <c r="D830" s="288"/>
      <c r="E830" s="288"/>
      <c r="F830" s="355"/>
      <c r="G830" s="353"/>
      <c r="R830" s="355"/>
      <c r="S830" s="353"/>
    </row>
    <row r="831" spans="3:19" ht="15.75">
      <c r="C831" s="288"/>
      <c r="D831" s="288"/>
      <c r="E831" s="288"/>
      <c r="F831" s="355"/>
      <c r="G831" s="353"/>
      <c r="R831" s="355"/>
      <c r="S831" s="353"/>
    </row>
    <row r="832" spans="3:19" ht="15.75">
      <c r="C832" s="288"/>
      <c r="D832" s="288"/>
      <c r="E832" s="288"/>
      <c r="F832" s="355"/>
      <c r="G832" s="353"/>
      <c r="R832" s="355"/>
      <c r="S832" s="353"/>
    </row>
    <row r="833" spans="3:19" ht="15.75">
      <c r="C833" s="288"/>
      <c r="D833" s="288"/>
      <c r="E833" s="288"/>
      <c r="F833" s="355"/>
      <c r="G833" s="353"/>
      <c r="R833" s="355"/>
      <c r="S833" s="353"/>
    </row>
    <row r="834" spans="3:19" ht="15.75">
      <c r="C834" s="288"/>
      <c r="D834" s="288"/>
      <c r="E834" s="288"/>
      <c r="F834" s="355"/>
      <c r="G834" s="353"/>
      <c r="R834" s="355"/>
      <c r="S834" s="353"/>
    </row>
    <row r="835" spans="3:19" ht="15.75">
      <c r="C835" s="288"/>
      <c r="D835" s="288"/>
      <c r="E835" s="288"/>
      <c r="F835" s="355"/>
      <c r="G835" s="353"/>
      <c r="R835" s="355"/>
      <c r="S835" s="353"/>
    </row>
    <row r="836" spans="3:19" ht="15.75">
      <c r="C836" s="288"/>
      <c r="D836" s="288"/>
      <c r="E836" s="288"/>
      <c r="F836" s="355"/>
      <c r="G836" s="353"/>
      <c r="R836" s="355"/>
      <c r="S836" s="353"/>
    </row>
    <row r="837" spans="3:19" ht="15.75">
      <c r="C837" s="288"/>
      <c r="D837" s="288"/>
      <c r="E837" s="288"/>
      <c r="F837" s="355"/>
      <c r="G837" s="353"/>
      <c r="R837" s="355"/>
      <c r="S837" s="353"/>
    </row>
    <row r="838" spans="3:19" ht="15.75">
      <c r="C838" s="288"/>
      <c r="D838" s="288"/>
      <c r="E838" s="288"/>
      <c r="F838" s="355"/>
      <c r="G838" s="353"/>
      <c r="R838" s="355"/>
      <c r="S838" s="353"/>
    </row>
    <row r="839" spans="3:19" ht="15.75">
      <c r="C839" s="288"/>
      <c r="D839" s="288"/>
      <c r="E839" s="288"/>
      <c r="F839" s="355"/>
      <c r="G839" s="353"/>
      <c r="R839" s="355"/>
      <c r="S839" s="353"/>
    </row>
    <row r="840" spans="3:19" ht="15.75">
      <c r="C840" s="288"/>
      <c r="D840" s="288"/>
      <c r="E840" s="288"/>
      <c r="F840" s="355"/>
      <c r="G840" s="353"/>
      <c r="R840" s="355"/>
      <c r="S840" s="353"/>
    </row>
    <row r="841" spans="3:19" ht="15.75">
      <c r="C841" s="288"/>
      <c r="D841" s="288"/>
      <c r="E841" s="288"/>
      <c r="F841" s="355"/>
      <c r="G841" s="353"/>
      <c r="R841" s="355"/>
      <c r="S841" s="353"/>
    </row>
    <row r="842" spans="3:19" ht="15.75">
      <c r="C842" s="288"/>
      <c r="D842" s="288"/>
      <c r="E842" s="288"/>
      <c r="F842" s="355"/>
      <c r="G842" s="353"/>
      <c r="R842" s="355"/>
      <c r="S842" s="353"/>
    </row>
    <row r="843" spans="3:19" ht="15.75">
      <c r="C843" s="288"/>
      <c r="D843" s="288"/>
      <c r="E843" s="288"/>
      <c r="F843" s="355"/>
      <c r="G843" s="353"/>
      <c r="R843" s="355"/>
      <c r="S843" s="353"/>
    </row>
    <row r="844" spans="3:19" ht="15.75">
      <c r="C844" s="288"/>
      <c r="D844" s="288"/>
      <c r="E844" s="288"/>
      <c r="F844" s="355"/>
      <c r="G844" s="353"/>
      <c r="R844" s="355"/>
      <c r="S844" s="353"/>
    </row>
    <row r="845" spans="3:19" ht="15.75">
      <c r="C845" s="288"/>
      <c r="D845" s="288"/>
      <c r="E845" s="288"/>
      <c r="F845" s="355"/>
      <c r="G845" s="353"/>
      <c r="R845" s="355"/>
      <c r="S845" s="353"/>
    </row>
    <row r="846" spans="3:19" ht="15.75">
      <c r="C846" s="288"/>
      <c r="D846" s="288"/>
      <c r="E846" s="288"/>
      <c r="F846" s="355"/>
      <c r="G846" s="353"/>
      <c r="R846" s="355"/>
      <c r="S846" s="353"/>
    </row>
    <row r="847" spans="3:19" ht="15.75">
      <c r="C847" s="288"/>
      <c r="D847" s="288"/>
      <c r="E847" s="288"/>
      <c r="F847" s="355"/>
      <c r="G847" s="353"/>
      <c r="R847" s="355"/>
      <c r="S847" s="353"/>
    </row>
    <row r="848" spans="3:19" ht="15.75">
      <c r="C848" s="288"/>
      <c r="D848" s="288"/>
      <c r="E848" s="288"/>
      <c r="F848" s="355"/>
      <c r="G848" s="353"/>
      <c r="R848" s="355"/>
      <c r="S848" s="353"/>
    </row>
    <row r="849" spans="3:19" ht="15.75">
      <c r="C849" s="288"/>
      <c r="D849" s="288"/>
      <c r="E849" s="288"/>
      <c r="F849" s="355"/>
      <c r="G849" s="353"/>
      <c r="R849" s="355"/>
      <c r="S849" s="353"/>
    </row>
    <row r="850" spans="3:19" ht="15.75">
      <c r="C850" s="288"/>
      <c r="D850" s="288"/>
      <c r="E850" s="288"/>
      <c r="F850" s="355"/>
      <c r="G850" s="353"/>
      <c r="R850" s="355"/>
      <c r="S850" s="353"/>
    </row>
    <row r="851" spans="3:19" ht="15.75">
      <c r="C851" s="288"/>
      <c r="D851" s="288"/>
      <c r="E851" s="288"/>
      <c r="F851" s="355"/>
      <c r="G851" s="353"/>
      <c r="R851" s="355"/>
      <c r="S851" s="353"/>
    </row>
    <row r="852" spans="3:19" ht="15.75">
      <c r="C852" s="288"/>
      <c r="D852" s="288"/>
      <c r="E852" s="288"/>
      <c r="F852" s="355"/>
      <c r="G852" s="353"/>
      <c r="R852" s="355"/>
      <c r="S852" s="353"/>
    </row>
    <row r="853" spans="3:19" ht="15.75">
      <c r="C853" s="288"/>
      <c r="D853" s="288"/>
      <c r="E853" s="288"/>
      <c r="F853" s="355"/>
      <c r="G853" s="353"/>
      <c r="R853" s="355"/>
      <c r="S853" s="353"/>
    </row>
    <row r="854" spans="3:19" ht="15.75">
      <c r="C854" s="288"/>
      <c r="D854" s="288"/>
      <c r="E854" s="288"/>
      <c r="F854" s="355"/>
      <c r="G854" s="353"/>
      <c r="R854" s="355"/>
      <c r="S854" s="353"/>
    </row>
    <row r="855" spans="3:19" ht="15.75">
      <c r="C855" s="288"/>
      <c r="D855" s="288"/>
      <c r="E855" s="288"/>
      <c r="F855" s="355"/>
      <c r="G855" s="353"/>
      <c r="R855" s="355"/>
      <c r="S855" s="353"/>
    </row>
    <row r="856" spans="3:19" ht="15.75">
      <c r="C856" s="288"/>
      <c r="D856" s="288"/>
      <c r="E856" s="288"/>
      <c r="F856" s="355"/>
      <c r="G856" s="353"/>
      <c r="R856" s="355"/>
      <c r="S856" s="353"/>
    </row>
    <row r="857" spans="3:19" ht="15.75">
      <c r="C857" s="288"/>
      <c r="D857" s="288"/>
      <c r="E857" s="288"/>
      <c r="F857" s="355"/>
      <c r="G857" s="353"/>
      <c r="R857" s="355"/>
      <c r="S857" s="353"/>
    </row>
    <row r="858" spans="3:19" ht="15.75">
      <c r="C858" s="288"/>
      <c r="D858" s="288"/>
      <c r="E858" s="288"/>
      <c r="F858" s="355"/>
      <c r="G858" s="353"/>
      <c r="R858" s="355"/>
      <c r="S858" s="353"/>
    </row>
    <row r="859" spans="3:19" ht="15.75">
      <c r="C859" s="288"/>
      <c r="D859" s="288"/>
      <c r="E859" s="288"/>
      <c r="F859" s="355"/>
      <c r="G859" s="353"/>
      <c r="R859" s="355"/>
      <c r="S859" s="353"/>
    </row>
    <row r="860" spans="3:19" ht="15.75">
      <c r="C860" s="288"/>
      <c r="D860" s="288"/>
      <c r="E860" s="288"/>
      <c r="F860" s="355"/>
      <c r="G860" s="353"/>
      <c r="R860" s="355"/>
      <c r="S860" s="353"/>
    </row>
    <row r="861" spans="3:19" ht="15.75">
      <c r="C861" s="288"/>
      <c r="D861" s="288"/>
      <c r="E861" s="288"/>
      <c r="F861" s="355"/>
      <c r="G861" s="353"/>
      <c r="R861" s="355"/>
      <c r="S861" s="353"/>
    </row>
    <row r="862" spans="3:19" ht="15.75">
      <c r="C862" s="288"/>
      <c r="D862" s="288"/>
      <c r="E862" s="288"/>
      <c r="F862" s="355"/>
      <c r="G862" s="353"/>
      <c r="R862" s="355"/>
      <c r="S862" s="353"/>
    </row>
    <row r="863" spans="3:19" ht="15.75">
      <c r="C863" s="288"/>
      <c r="D863" s="288"/>
      <c r="E863" s="288"/>
      <c r="F863" s="355"/>
      <c r="G863" s="353"/>
      <c r="R863" s="355"/>
      <c r="S863" s="353"/>
    </row>
    <row r="864" spans="3:19" ht="15.75">
      <c r="C864" s="288"/>
      <c r="D864" s="288"/>
      <c r="E864" s="288"/>
      <c r="F864" s="355"/>
      <c r="G864" s="353"/>
      <c r="R864" s="355"/>
      <c r="S864" s="353"/>
    </row>
    <row r="865" spans="3:19" ht="15.75">
      <c r="C865" s="288"/>
      <c r="D865" s="288"/>
      <c r="E865" s="288"/>
      <c r="F865" s="355"/>
      <c r="G865" s="353"/>
      <c r="R865" s="355"/>
      <c r="S865" s="353"/>
    </row>
    <row r="866" spans="3:19" ht="15.75">
      <c r="C866" s="288"/>
      <c r="D866" s="288"/>
      <c r="E866" s="288"/>
      <c r="F866" s="355"/>
      <c r="G866" s="353"/>
      <c r="R866" s="355"/>
      <c r="S866" s="353"/>
    </row>
    <row r="867" spans="3:19" ht="15.75">
      <c r="C867" s="288"/>
      <c r="D867" s="288"/>
      <c r="E867" s="288"/>
      <c r="F867" s="355"/>
      <c r="G867" s="353"/>
      <c r="R867" s="355"/>
      <c r="S867" s="353"/>
    </row>
    <row r="868" spans="3:19" ht="15.75">
      <c r="C868" s="288"/>
      <c r="D868" s="288"/>
      <c r="E868" s="288"/>
      <c r="F868" s="355"/>
      <c r="G868" s="353"/>
      <c r="R868" s="355"/>
      <c r="S868" s="353"/>
    </row>
    <row r="869" spans="3:19" ht="15.75">
      <c r="C869" s="288"/>
      <c r="D869" s="288"/>
      <c r="E869" s="288"/>
      <c r="F869" s="355"/>
      <c r="G869" s="353"/>
      <c r="R869" s="355"/>
      <c r="S869" s="353"/>
    </row>
    <row r="870" spans="3:19" ht="15.75">
      <c r="C870" s="288"/>
      <c r="D870" s="288"/>
      <c r="E870" s="288"/>
      <c r="F870" s="355"/>
      <c r="G870" s="353"/>
      <c r="R870" s="355"/>
      <c r="S870" s="353"/>
    </row>
    <row r="871" spans="3:19" ht="15.75">
      <c r="C871" s="288"/>
      <c r="D871" s="288"/>
      <c r="E871" s="288"/>
      <c r="F871" s="355"/>
      <c r="G871" s="353"/>
      <c r="R871" s="355"/>
      <c r="S871" s="353"/>
    </row>
    <row r="872" spans="3:19" ht="15.75">
      <c r="C872" s="288"/>
      <c r="D872" s="288"/>
      <c r="E872" s="288"/>
      <c r="F872" s="355"/>
      <c r="G872" s="353"/>
      <c r="R872" s="355"/>
      <c r="S872" s="353"/>
    </row>
    <row r="873" spans="3:19" ht="15.75">
      <c r="C873" s="288"/>
      <c r="D873" s="288"/>
      <c r="E873" s="288"/>
      <c r="F873" s="355"/>
      <c r="G873" s="353"/>
      <c r="R873" s="355"/>
      <c r="S873" s="353"/>
    </row>
    <row r="874" spans="3:19" ht="15.75">
      <c r="C874" s="288"/>
      <c r="D874" s="288"/>
      <c r="E874" s="288"/>
      <c r="F874" s="355"/>
      <c r="G874" s="353"/>
      <c r="R874" s="355"/>
      <c r="S874" s="353"/>
    </row>
    <row r="875" spans="3:19" ht="15.75">
      <c r="C875" s="288"/>
      <c r="D875" s="288"/>
      <c r="E875" s="288"/>
      <c r="F875" s="355"/>
      <c r="G875" s="353"/>
      <c r="R875" s="355"/>
      <c r="S875" s="353"/>
    </row>
    <row r="876" spans="3:19" ht="15.75">
      <c r="C876" s="288"/>
      <c r="D876" s="288"/>
      <c r="E876" s="288"/>
      <c r="F876" s="355"/>
      <c r="G876" s="353"/>
      <c r="R876" s="355"/>
      <c r="S876" s="353"/>
    </row>
    <row r="877" spans="3:19" ht="15.75">
      <c r="C877" s="288"/>
      <c r="D877" s="288"/>
      <c r="E877" s="288"/>
      <c r="F877" s="355"/>
      <c r="G877" s="353"/>
      <c r="R877" s="355"/>
      <c r="S877" s="353"/>
    </row>
    <row r="878" spans="3:19" ht="15.75">
      <c r="C878" s="288"/>
      <c r="D878" s="288"/>
      <c r="E878" s="288"/>
      <c r="F878" s="355"/>
      <c r="G878" s="353"/>
      <c r="R878" s="355"/>
      <c r="S878" s="353"/>
    </row>
    <row r="879" spans="3:19" ht="15.75">
      <c r="C879" s="288"/>
      <c r="D879" s="288"/>
      <c r="E879" s="288"/>
      <c r="F879" s="355"/>
      <c r="G879" s="353"/>
      <c r="R879" s="355"/>
      <c r="S879" s="353"/>
    </row>
    <row r="880" spans="3:19" ht="15.75">
      <c r="C880" s="288"/>
      <c r="D880" s="288"/>
      <c r="E880" s="288"/>
      <c r="F880" s="355"/>
      <c r="G880" s="353"/>
      <c r="R880" s="355"/>
      <c r="S880" s="353"/>
    </row>
    <row r="881" spans="3:19" ht="15.75">
      <c r="C881" s="288"/>
      <c r="D881" s="288"/>
      <c r="E881" s="288"/>
      <c r="F881" s="355"/>
      <c r="G881" s="353"/>
      <c r="R881" s="355"/>
      <c r="S881" s="353"/>
    </row>
    <row r="882" spans="3:19" ht="15.75">
      <c r="C882" s="288"/>
      <c r="D882" s="288"/>
      <c r="E882" s="288"/>
      <c r="F882" s="355"/>
      <c r="G882" s="353"/>
      <c r="R882" s="355"/>
      <c r="S882" s="353"/>
    </row>
    <row r="883" spans="3:19" ht="15.75">
      <c r="C883" s="288"/>
      <c r="D883" s="288"/>
      <c r="E883" s="288"/>
      <c r="F883" s="355"/>
      <c r="G883" s="353"/>
      <c r="R883" s="355"/>
      <c r="S883" s="353"/>
    </row>
    <row r="884" spans="3:19" ht="15.75">
      <c r="C884" s="288"/>
      <c r="D884" s="288"/>
      <c r="E884" s="288"/>
      <c r="F884" s="355"/>
      <c r="G884" s="353"/>
      <c r="R884" s="355"/>
      <c r="S884" s="353"/>
    </row>
    <row r="885" spans="3:19" ht="15.75">
      <c r="C885" s="288"/>
      <c r="D885" s="288"/>
      <c r="E885" s="288"/>
      <c r="F885" s="355"/>
      <c r="G885" s="353"/>
      <c r="R885" s="355"/>
      <c r="S885" s="353"/>
    </row>
    <row r="886" spans="3:19" ht="15.75">
      <c r="C886" s="288"/>
      <c r="D886" s="288"/>
      <c r="E886" s="288"/>
      <c r="F886" s="355"/>
      <c r="G886" s="353"/>
      <c r="R886" s="355"/>
      <c r="S886" s="353"/>
    </row>
    <row r="887" spans="3:19" ht="15.75">
      <c r="C887" s="288"/>
      <c r="D887" s="288"/>
      <c r="E887" s="288"/>
      <c r="F887" s="355"/>
      <c r="G887" s="353"/>
      <c r="R887" s="355"/>
      <c r="S887" s="353"/>
    </row>
    <row r="888" spans="3:19" ht="15.75">
      <c r="C888" s="288"/>
      <c r="D888" s="288"/>
      <c r="E888" s="288"/>
      <c r="F888" s="355"/>
      <c r="G888" s="353"/>
      <c r="R888" s="355"/>
      <c r="S888" s="353"/>
    </row>
    <row r="889" spans="3:19" ht="15.75">
      <c r="C889" s="288"/>
      <c r="D889" s="288"/>
      <c r="E889" s="288"/>
      <c r="F889" s="355"/>
      <c r="G889" s="353"/>
      <c r="R889" s="355"/>
      <c r="S889" s="353"/>
    </row>
    <row r="890" spans="3:19" ht="15.75">
      <c r="C890" s="288"/>
      <c r="D890" s="288"/>
      <c r="E890" s="288"/>
      <c r="F890" s="355"/>
      <c r="G890" s="353"/>
      <c r="R890" s="355"/>
      <c r="S890" s="353"/>
    </row>
    <row r="891" spans="3:19" ht="15.75">
      <c r="C891" s="288"/>
      <c r="D891" s="288"/>
      <c r="E891" s="288"/>
      <c r="F891" s="355"/>
      <c r="G891" s="353"/>
      <c r="R891" s="355"/>
      <c r="S891" s="353"/>
    </row>
    <row r="892" spans="3:19" ht="15.75">
      <c r="C892" s="288"/>
      <c r="D892" s="288"/>
      <c r="E892" s="288"/>
      <c r="F892" s="355"/>
      <c r="G892" s="353"/>
      <c r="R892" s="355"/>
      <c r="S892" s="353"/>
    </row>
    <row r="893" spans="3:19" ht="15.75">
      <c r="C893" s="288"/>
      <c r="D893" s="288"/>
      <c r="E893" s="288"/>
      <c r="F893" s="355"/>
      <c r="G893" s="353"/>
      <c r="R893" s="355"/>
      <c r="S893" s="353"/>
    </row>
    <row r="894" spans="3:19" ht="15.75">
      <c r="C894" s="288"/>
      <c r="D894" s="288"/>
      <c r="E894" s="288"/>
      <c r="F894" s="355"/>
      <c r="G894" s="353"/>
      <c r="R894" s="355"/>
      <c r="S894" s="353"/>
    </row>
    <row r="895" spans="3:19" ht="15.75">
      <c r="C895" s="288"/>
      <c r="D895" s="288"/>
      <c r="E895" s="288"/>
      <c r="F895" s="355"/>
      <c r="G895" s="353"/>
      <c r="R895" s="355"/>
      <c r="S895" s="353"/>
    </row>
    <row r="896" spans="3:19" ht="15.75">
      <c r="C896" s="288"/>
      <c r="D896" s="288"/>
      <c r="E896" s="288"/>
      <c r="F896" s="355"/>
      <c r="G896" s="353"/>
      <c r="R896" s="355"/>
      <c r="S896" s="353"/>
    </row>
    <row r="897" spans="3:19" ht="15.75">
      <c r="C897" s="288"/>
      <c r="D897" s="288"/>
      <c r="E897" s="288"/>
      <c r="F897" s="355"/>
      <c r="G897" s="353"/>
      <c r="R897" s="355"/>
      <c r="S897" s="353"/>
    </row>
    <row r="898" spans="3:19" ht="15.75">
      <c r="C898" s="288"/>
      <c r="D898" s="288"/>
      <c r="E898" s="288"/>
      <c r="F898" s="355"/>
      <c r="G898" s="353"/>
      <c r="R898" s="355"/>
      <c r="S898" s="353"/>
    </row>
    <row r="899" spans="3:19" ht="15.75">
      <c r="C899" s="288"/>
      <c r="D899" s="288"/>
      <c r="E899" s="288"/>
      <c r="F899" s="355"/>
      <c r="G899" s="353"/>
      <c r="R899" s="355"/>
      <c r="S899" s="353"/>
    </row>
    <row r="900" spans="3:19" ht="15.75">
      <c r="C900" s="288"/>
      <c r="D900" s="288"/>
      <c r="E900" s="288"/>
      <c r="F900" s="355"/>
      <c r="G900" s="353"/>
      <c r="R900" s="355"/>
      <c r="S900" s="353"/>
    </row>
    <row r="901" spans="3:19" ht="15.75">
      <c r="C901" s="288"/>
      <c r="D901" s="288"/>
      <c r="E901" s="288"/>
      <c r="F901" s="355"/>
      <c r="G901" s="353"/>
      <c r="R901" s="355"/>
      <c r="S901" s="353"/>
    </row>
    <row r="902" spans="3:19" ht="15.75">
      <c r="C902" s="288"/>
      <c r="D902" s="288"/>
      <c r="E902" s="288"/>
      <c r="F902" s="355"/>
      <c r="G902" s="353"/>
      <c r="R902" s="355"/>
      <c r="S902" s="353"/>
    </row>
    <row r="903" spans="3:19" ht="15.75">
      <c r="C903" s="288"/>
      <c r="D903" s="288"/>
      <c r="E903" s="288"/>
      <c r="F903" s="355"/>
      <c r="G903" s="353"/>
      <c r="R903" s="355"/>
      <c r="S903" s="353"/>
    </row>
    <row r="904" spans="3:19" ht="15.75">
      <c r="C904" s="288"/>
      <c r="D904" s="288"/>
      <c r="E904" s="288"/>
      <c r="F904" s="355"/>
      <c r="G904" s="353"/>
      <c r="R904" s="355"/>
      <c r="S904" s="353"/>
    </row>
    <row r="905" spans="3:19" ht="15.75">
      <c r="C905" s="288"/>
      <c r="D905" s="288"/>
      <c r="E905" s="288"/>
      <c r="F905" s="355"/>
      <c r="G905" s="353"/>
      <c r="R905" s="355"/>
      <c r="S905" s="353"/>
    </row>
    <row r="906" spans="3:19" ht="15.75">
      <c r="C906" s="288"/>
      <c r="D906" s="288"/>
      <c r="E906" s="288"/>
      <c r="F906" s="355"/>
      <c r="G906" s="353"/>
      <c r="R906" s="355"/>
      <c r="S906" s="353"/>
    </row>
    <row r="907" spans="3:19" ht="15.75">
      <c r="C907" s="288"/>
      <c r="D907" s="288"/>
      <c r="E907" s="288"/>
      <c r="F907" s="355"/>
      <c r="G907" s="353"/>
      <c r="R907" s="355"/>
      <c r="S907" s="353"/>
    </row>
    <row r="908" spans="3:19" ht="15.75">
      <c r="C908" s="288"/>
      <c r="D908" s="288"/>
      <c r="E908" s="288"/>
      <c r="F908" s="355"/>
      <c r="G908" s="353"/>
      <c r="R908" s="355"/>
      <c r="S908" s="353"/>
    </row>
    <row r="909" spans="3:19" ht="15.75">
      <c r="C909" s="288"/>
      <c r="D909" s="288"/>
      <c r="E909" s="288"/>
      <c r="F909" s="355"/>
      <c r="G909" s="353"/>
      <c r="R909" s="355"/>
      <c r="S909" s="353"/>
    </row>
    <row r="910" spans="3:19" ht="15.75">
      <c r="C910" s="288"/>
      <c r="D910" s="288"/>
      <c r="E910" s="288"/>
      <c r="F910" s="355"/>
      <c r="G910" s="353"/>
      <c r="R910" s="355"/>
      <c r="S910" s="353"/>
    </row>
    <row r="911" spans="3:19" ht="15.75">
      <c r="C911" s="288"/>
      <c r="D911" s="288"/>
      <c r="E911" s="288"/>
      <c r="F911" s="355"/>
      <c r="G911" s="353"/>
      <c r="R911" s="355"/>
      <c r="S911" s="353"/>
    </row>
    <row r="912" spans="3:19" ht="15.75">
      <c r="C912" s="288"/>
      <c r="D912" s="288"/>
      <c r="E912" s="288"/>
      <c r="F912" s="355"/>
      <c r="G912" s="353"/>
      <c r="R912" s="355"/>
      <c r="S912" s="353"/>
    </row>
    <row r="913" spans="3:19" ht="15.75">
      <c r="C913" s="288"/>
      <c r="D913" s="288"/>
      <c r="E913" s="288"/>
      <c r="F913" s="355"/>
      <c r="G913" s="353"/>
      <c r="R913" s="355"/>
      <c r="S913" s="353"/>
    </row>
    <row r="914" spans="3:19" ht="15.75">
      <c r="C914" s="288"/>
      <c r="D914" s="288"/>
      <c r="E914" s="288"/>
      <c r="F914" s="355"/>
      <c r="G914" s="353"/>
      <c r="R914" s="355"/>
      <c r="S914" s="353"/>
    </row>
    <row r="915" spans="3:19" ht="15.75">
      <c r="C915" s="288"/>
      <c r="D915" s="288"/>
      <c r="E915" s="288"/>
      <c r="F915" s="355"/>
      <c r="G915" s="353"/>
      <c r="R915" s="355"/>
      <c r="S915" s="353"/>
    </row>
    <row r="916" spans="3:19" ht="15.75">
      <c r="C916" s="288"/>
      <c r="D916" s="288"/>
      <c r="E916" s="288"/>
      <c r="F916" s="355"/>
      <c r="G916" s="353"/>
      <c r="R916" s="355"/>
      <c r="S916" s="353"/>
    </row>
    <row r="917" spans="3:19" ht="15.75">
      <c r="C917" s="288"/>
      <c r="D917" s="288"/>
      <c r="E917" s="288"/>
      <c r="F917" s="355"/>
      <c r="G917" s="353"/>
      <c r="R917" s="355"/>
      <c r="S917" s="353"/>
    </row>
    <row r="918" spans="3:19" ht="15.75">
      <c r="C918" s="288"/>
      <c r="D918" s="288"/>
      <c r="E918" s="288"/>
      <c r="F918" s="355"/>
      <c r="G918" s="353"/>
      <c r="R918" s="355"/>
      <c r="S918" s="353"/>
    </row>
    <row r="919" spans="3:19" ht="15.75">
      <c r="C919" s="288"/>
      <c r="D919" s="288"/>
      <c r="E919" s="288"/>
      <c r="F919" s="355"/>
      <c r="G919" s="353"/>
      <c r="R919" s="355"/>
      <c r="S919" s="353"/>
    </row>
    <row r="920" spans="3:19" ht="15.75">
      <c r="C920" s="288"/>
      <c r="D920" s="288"/>
      <c r="E920" s="288"/>
      <c r="F920" s="355"/>
      <c r="G920" s="353"/>
      <c r="R920" s="355"/>
      <c r="S920" s="353"/>
    </row>
    <row r="921" spans="3:19" ht="15.75">
      <c r="C921" s="288"/>
      <c r="D921" s="288"/>
      <c r="E921" s="288"/>
      <c r="F921" s="355"/>
      <c r="G921" s="353"/>
      <c r="R921" s="355"/>
      <c r="S921" s="353"/>
    </row>
    <row r="922" spans="3:19" ht="15.75">
      <c r="C922" s="288"/>
      <c r="D922" s="288"/>
      <c r="E922" s="288"/>
      <c r="F922" s="355"/>
      <c r="G922" s="353"/>
      <c r="R922" s="355"/>
      <c r="S922" s="353"/>
    </row>
    <row r="923" spans="3:19" ht="15.75">
      <c r="C923" s="288"/>
      <c r="D923" s="288"/>
      <c r="E923" s="288"/>
      <c r="F923" s="355"/>
      <c r="G923" s="353"/>
      <c r="R923" s="355"/>
      <c r="S923" s="353"/>
    </row>
    <row r="924" spans="3:19" ht="15.75">
      <c r="C924" s="288"/>
      <c r="D924" s="288"/>
      <c r="E924" s="288"/>
      <c r="F924" s="355"/>
      <c r="G924" s="353"/>
      <c r="R924" s="355"/>
      <c r="S924" s="353"/>
    </row>
    <row r="925" spans="3:19" ht="15.75">
      <c r="C925" s="288"/>
      <c r="D925" s="288"/>
      <c r="E925" s="288"/>
      <c r="F925" s="355"/>
      <c r="G925" s="353"/>
      <c r="R925" s="355"/>
      <c r="S925" s="353"/>
    </row>
    <row r="926" spans="3:19" ht="15.75">
      <c r="C926" s="288"/>
      <c r="D926" s="288"/>
      <c r="E926" s="288"/>
      <c r="F926" s="355"/>
      <c r="G926" s="353"/>
      <c r="R926" s="355"/>
      <c r="S926" s="353"/>
    </row>
    <row r="927" spans="3:19" ht="15.75">
      <c r="C927" s="288"/>
      <c r="D927" s="288"/>
      <c r="E927" s="288"/>
      <c r="F927" s="355"/>
      <c r="G927" s="353"/>
      <c r="R927" s="355"/>
      <c r="S927" s="353"/>
    </row>
    <row r="928" spans="3:19" ht="15.75">
      <c r="C928" s="288"/>
      <c r="D928" s="288"/>
      <c r="E928" s="288"/>
      <c r="F928" s="355"/>
      <c r="G928" s="353"/>
      <c r="R928" s="355"/>
      <c r="S928" s="353"/>
    </row>
    <row r="929" spans="3:19" ht="15.75">
      <c r="C929" s="288"/>
      <c r="D929" s="288"/>
      <c r="E929" s="288"/>
      <c r="F929" s="355"/>
      <c r="G929" s="353"/>
      <c r="R929" s="355"/>
      <c r="S929" s="353"/>
    </row>
    <row r="930" spans="3:19" ht="15.75">
      <c r="C930" s="288"/>
      <c r="D930" s="288"/>
      <c r="E930" s="288"/>
      <c r="F930" s="355"/>
      <c r="G930" s="353"/>
      <c r="R930" s="355"/>
      <c r="S930" s="353"/>
    </row>
    <row r="931" spans="3:19" ht="15.75">
      <c r="C931" s="288"/>
      <c r="D931" s="288"/>
      <c r="E931" s="288"/>
      <c r="F931" s="355"/>
      <c r="G931" s="353"/>
      <c r="R931" s="355"/>
      <c r="S931" s="353"/>
    </row>
    <row r="932" spans="3:19" ht="15.75">
      <c r="C932" s="288"/>
      <c r="D932" s="288"/>
      <c r="E932" s="288"/>
      <c r="F932" s="355"/>
      <c r="G932" s="353"/>
      <c r="R932" s="355"/>
      <c r="S932" s="353"/>
    </row>
    <row r="933" spans="3:19" ht="15.75">
      <c r="C933" s="288"/>
      <c r="D933" s="288"/>
      <c r="E933" s="288"/>
      <c r="F933" s="355"/>
      <c r="G933" s="353"/>
      <c r="R933" s="355"/>
      <c r="S933" s="353"/>
    </row>
    <row r="934" spans="3:19" ht="15.75">
      <c r="C934" s="288"/>
      <c r="D934" s="288"/>
      <c r="E934" s="288"/>
      <c r="F934" s="355"/>
      <c r="G934" s="353"/>
      <c r="R934" s="355"/>
      <c r="S934" s="353"/>
    </row>
    <row r="935" spans="3:19" ht="15.75">
      <c r="C935" s="288"/>
      <c r="D935" s="288"/>
      <c r="E935" s="288"/>
      <c r="F935" s="355"/>
      <c r="G935" s="353"/>
      <c r="R935" s="355"/>
      <c r="S935" s="353"/>
    </row>
    <row r="936" spans="3:19" ht="15.75">
      <c r="C936" s="288"/>
      <c r="D936" s="288"/>
      <c r="E936" s="288"/>
      <c r="F936" s="355"/>
      <c r="G936" s="353"/>
      <c r="R936" s="355"/>
      <c r="S936" s="353"/>
    </row>
    <row r="937" spans="3:19" ht="15.75">
      <c r="C937" s="288"/>
      <c r="D937" s="288"/>
      <c r="E937" s="288"/>
      <c r="F937" s="355"/>
      <c r="G937" s="353"/>
      <c r="R937" s="355"/>
      <c r="S937" s="353"/>
    </row>
    <row r="938" spans="3:19" ht="15.75">
      <c r="C938" s="288"/>
      <c r="D938" s="288"/>
      <c r="E938" s="288"/>
      <c r="F938" s="355"/>
      <c r="G938" s="353"/>
      <c r="R938" s="355"/>
      <c r="S938" s="353"/>
    </row>
    <row r="939" spans="3:19" ht="15.75">
      <c r="C939" s="288"/>
      <c r="D939" s="288"/>
      <c r="E939" s="288"/>
      <c r="F939" s="355"/>
      <c r="G939" s="353"/>
      <c r="R939" s="355"/>
      <c r="S939" s="353"/>
    </row>
    <row r="940" spans="3:19" ht="15.75">
      <c r="C940" s="288"/>
      <c r="D940" s="288"/>
      <c r="E940" s="288"/>
      <c r="F940" s="355"/>
      <c r="G940" s="353"/>
      <c r="R940" s="355"/>
      <c r="S940" s="353"/>
    </row>
    <row r="941" spans="3:19" ht="15.75">
      <c r="C941" s="288"/>
      <c r="D941" s="288"/>
      <c r="E941" s="288"/>
      <c r="F941" s="355"/>
      <c r="G941" s="353"/>
      <c r="R941" s="355"/>
      <c r="S941" s="353"/>
    </row>
    <row r="942" spans="3:19" ht="15.75">
      <c r="C942" s="288"/>
      <c r="D942" s="288"/>
      <c r="E942" s="288"/>
      <c r="F942" s="355"/>
      <c r="G942" s="353"/>
      <c r="R942" s="355"/>
      <c r="S942" s="353"/>
    </row>
    <row r="943" spans="3:19" ht="15.75">
      <c r="C943" s="288"/>
      <c r="D943" s="288"/>
      <c r="E943" s="288"/>
      <c r="F943" s="355"/>
      <c r="G943" s="353"/>
      <c r="R943" s="355"/>
      <c r="S943" s="353"/>
    </row>
    <row r="944" spans="3:19" ht="15.75">
      <c r="C944" s="288"/>
      <c r="D944" s="288"/>
      <c r="E944" s="288"/>
      <c r="F944" s="355"/>
      <c r="G944" s="353"/>
      <c r="R944" s="355"/>
      <c r="S944" s="353"/>
    </row>
    <row r="945" spans="3:19" ht="15.75">
      <c r="C945" s="288"/>
      <c r="D945" s="288"/>
      <c r="E945" s="288"/>
      <c r="F945" s="355"/>
      <c r="G945" s="353"/>
      <c r="R945" s="355"/>
      <c r="S945" s="353"/>
    </row>
    <row r="946" spans="3:19" ht="15.75">
      <c r="C946" s="288"/>
      <c r="D946" s="288"/>
      <c r="E946" s="288"/>
      <c r="F946" s="355"/>
      <c r="G946" s="353"/>
      <c r="R946" s="355"/>
      <c r="S946" s="353"/>
    </row>
    <row r="947" spans="3:19" ht="15.75">
      <c r="C947" s="288"/>
      <c r="D947" s="288"/>
      <c r="E947" s="288"/>
      <c r="F947" s="355"/>
      <c r="G947" s="353"/>
      <c r="R947" s="355"/>
      <c r="S947" s="353"/>
    </row>
    <row r="948" spans="3:19" ht="15.75">
      <c r="C948" s="288"/>
      <c r="D948" s="288"/>
      <c r="E948" s="288"/>
      <c r="F948" s="355"/>
      <c r="G948" s="353"/>
      <c r="R948" s="355"/>
      <c r="S948" s="353"/>
    </row>
    <row r="949" spans="3:19" ht="15.75">
      <c r="C949" s="288"/>
      <c r="D949" s="288"/>
      <c r="E949" s="288"/>
      <c r="F949" s="355"/>
      <c r="G949" s="353"/>
      <c r="R949" s="355"/>
      <c r="S949" s="353"/>
    </row>
    <row r="950" spans="3:19" ht="15.75">
      <c r="C950" s="288"/>
      <c r="D950" s="288"/>
      <c r="E950" s="288"/>
      <c r="F950" s="355"/>
      <c r="G950" s="353"/>
      <c r="R950" s="355"/>
      <c r="S950" s="353"/>
    </row>
    <row r="951" spans="3:19" ht="15.75">
      <c r="C951" s="288"/>
      <c r="D951" s="288"/>
      <c r="E951" s="288"/>
      <c r="F951" s="355"/>
      <c r="G951" s="353"/>
      <c r="R951" s="355"/>
      <c r="S951" s="353"/>
    </row>
    <row r="952" spans="3:19" ht="15.75">
      <c r="C952" s="288"/>
      <c r="D952" s="288"/>
      <c r="E952" s="288"/>
      <c r="F952" s="355"/>
      <c r="G952" s="353"/>
      <c r="R952" s="355"/>
      <c r="S952" s="353"/>
    </row>
    <row r="953" spans="3:19" ht="15.75">
      <c r="C953" s="288"/>
      <c r="D953" s="288"/>
      <c r="E953" s="288"/>
      <c r="F953" s="355"/>
      <c r="G953" s="353"/>
      <c r="R953" s="355"/>
      <c r="S953" s="353"/>
    </row>
    <row r="954" spans="3:19" ht="15.75">
      <c r="C954" s="288"/>
      <c r="D954" s="288"/>
      <c r="E954" s="288"/>
      <c r="F954" s="355"/>
      <c r="G954" s="353"/>
      <c r="R954" s="355"/>
      <c r="S954" s="353"/>
    </row>
    <row r="955" spans="3:19" ht="15.75">
      <c r="C955" s="288"/>
      <c r="D955" s="288"/>
      <c r="E955" s="288"/>
      <c r="F955" s="355"/>
      <c r="G955" s="353"/>
      <c r="R955" s="355"/>
      <c r="S955" s="353"/>
    </row>
    <row r="956" spans="3:19" ht="15.75">
      <c r="C956" s="288"/>
      <c r="D956" s="288"/>
      <c r="E956" s="288"/>
      <c r="F956" s="355"/>
      <c r="G956" s="353"/>
      <c r="R956" s="355"/>
      <c r="S956" s="353"/>
    </row>
    <row r="957" spans="3:19" ht="15.75">
      <c r="C957" s="288"/>
      <c r="D957" s="288"/>
      <c r="E957" s="288"/>
      <c r="F957" s="355"/>
      <c r="G957" s="353"/>
      <c r="R957" s="355"/>
      <c r="S957" s="353"/>
    </row>
    <row r="958" spans="3:19" ht="15.75">
      <c r="C958" s="288"/>
      <c r="D958" s="288"/>
      <c r="E958" s="288"/>
      <c r="F958" s="355"/>
      <c r="G958" s="353"/>
      <c r="R958" s="355"/>
      <c r="S958" s="353"/>
    </row>
    <row r="959" spans="3:19" ht="15.75">
      <c r="C959" s="288"/>
      <c r="D959" s="288"/>
      <c r="E959" s="288"/>
      <c r="F959" s="355"/>
      <c r="G959" s="353"/>
      <c r="R959" s="355"/>
      <c r="S959" s="353"/>
    </row>
    <row r="960" spans="3:19" ht="15.75">
      <c r="C960" s="288"/>
      <c r="D960" s="288"/>
      <c r="E960" s="288"/>
      <c r="F960" s="355"/>
      <c r="G960" s="353"/>
      <c r="R960" s="355"/>
      <c r="S960" s="353"/>
    </row>
    <row r="961" spans="3:19" ht="15.75">
      <c r="C961" s="288"/>
      <c r="D961" s="288"/>
      <c r="E961" s="288"/>
      <c r="F961" s="355"/>
      <c r="G961" s="353"/>
      <c r="R961" s="355"/>
      <c r="S961" s="353"/>
    </row>
    <row r="962" spans="3:19" ht="15.75">
      <c r="C962" s="288"/>
      <c r="D962" s="288"/>
      <c r="E962" s="288"/>
      <c r="F962" s="355"/>
      <c r="G962" s="353"/>
      <c r="R962" s="355"/>
      <c r="S962" s="353"/>
    </row>
    <row r="963" spans="3:19" ht="15.75">
      <c r="C963" s="288"/>
      <c r="D963" s="288"/>
      <c r="E963" s="288"/>
      <c r="F963" s="355"/>
      <c r="G963" s="353"/>
      <c r="R963" s="355"/>
      <c r="S963" s="353"/>
    </row>
    <row r="964" spans="3:19" ht="15.75">
      <c r="C964" s="288"/>
      <c r="D964" s="288"/>
      <c r="E964" s="288"/>
      <c r="F964" s="355"/>
      <c r="G964" s="353"/>
      <c r="R964" s="355"/>
      <c r="S964" s="353"/>
    </row>
    <row r="965" spans="3:19" ht="15.75">
      <c r="C965" s="288"/>
      <c r="D965" s="288"/>
      <c r="E965" s="288"/>
      <c r="F965" s="355"/>
      <c r="G965" s="353"/>
      <c r="R965" s="355"/>
      <c r="S965" s="353"/>
    </row>
    <row r="966" spans="3:19" ht="15.75">
      <c r="C966" s="288"/>
      <c r="D966" s="288"/>
      <c r="E966" s="288"/>
      <c r="F966" s="355"/>
      <c r="G966" s="353"/>
      <c r="R966" s="355"/>
      <c r="S966" s="353"/>
    </row>
    <row r="967" spans="3:19" ht="15.75">
      <c r="C967" s="288"/>
      <c r="D967" s="288"/>
      <c r="E967" s="288"/>
      <c r="F967" s="355"/>
      <c r="G967" s="353"/>
      <c r="R967" s="355"/>
      <c r="S967" s="353"/>
    </row>
    <row r="968" spans="3:19" ht="15.75">
      <c r="C968" s="288"/>
      <c r="D968" s="288"/>
      <c r="E968" s="288"/>
      <c r="F968" s="355"/>
      <c r="G968" s="353"/>
      <c r="R968" s="355"/>
      <c r="S968" s="353"/>
    </row>
    <row r="969" spans="3:19" ht="15.75">
      <c r="C969" s="288"/>
      <c r="D969" s="288"/>
      <c r="E969" s="288"/>
      <c r="F969" s="355"/>
      <c r="G969" s="353"/>
      <c r="R969" s="355"/>
      <c r="S969" s="353"/>
    </row>
    <row r="970" spans="3:19" ht="15.75">
      <c r="C970" s="288"/>
      <c r="D970" s="288"/>
      <c r="E970" s="288"/>
      <c r="F970" s="355"/>
      <c r="G970" s="353"/>
      <c r="R970" s="355"/>
      <c r="S970" s="353"/>
    </row>
    <row r="971" spans="3:19" ht="15.75">
      <c r="C971" s="288"/>
      <c r="D971" s="288"/>
      <c r="E971" s="288"/>
      <c r="F971" s="355"/>
      <c r="G971" s="353"/>
      <c r="R971" s="355"/>
      <c r="S971" s="353"/>
    </row>
    <row r="972" spans="3:19" ht="15.75">
      <c r="C972" s="288"/>
      <c r="D972" s="288"/>
      <c r="E972" s="288"/>
      <c r="F972" s="355"/>
      <c r="G972" s="353"/>
      <c r="R972" s="355"/>
      <c r="S972" s="353"/>
    </row>
    <row r="973" spans="3:19" ht="15.75">
      <c r="C973" s="288"/>
      <c r="D973" s="288"/>
      <c r="E973" s="288"/>
      <c r="F973" s="355"/>
      <c r="G973" s="353"/>
      <c r="R973" s="355"/>
      <c r="S973" s="353"/>
    </row>
    <row r="974" spans="3:19" ht="15.75">
      <c r="C974" s="288"/>
      <c r="D974" s="288"/>
      <c r="E974" s="288"/>
      <c r="F974" s="355"/>
      <c r="G974" s="353"/>
      <c r="R974" s="355"/>
      <c r="S974" s="353"/>
    </row>
    <row r="975" spans="3:19" ht="15.75">
      <c r="C975" s="288"/>
      <c r="D975" s="288"/>
      <c r="E975" s="288"/>
      <c r="F975" s="355"/>
      <c r="G975" s="353"/>
      <c r="R975" s="355"/>
      <c r="S975" s="353"/>
    </row>
    <row r="976" spans="3:19" ht="15.75">
      <c r="C976" s="288"/>
      <c r="D976" s="288"/>
      <c r="E976" s="288"/>
      <c r="F976" s="355"/>
      <c r="G976" s="353"/>
      <c r="R976" s="355"/>
      <c r="S976" s="353"/>
    </row>
    <row r="977" spans="3:19" ht="15.75">
      <c r="C977" s="288"/>
      <c r="D977" s="288"/>
      <c r="E977" s="288"/>
      <c r="F977" s="355"/>
      <c r="G977" s="353"/>
      <c r="R977" s="355"/>
      <c r="S977" s="353"/>
    </row>
    <row r="978" spans="3:19" ht="15.75">
      <c r="C978" s="288"/>
      <c r="D978" s="288"/>
      <c r="E978" s="288"/>
      <c r="F978" s="355"/>
      <c r="G978" s="353"/>
      <c r="R978" s="355"/>
      <c r="S978" s="353"/>
    </row>
    <row r="979" spans="3:19" ht="15.75">
      <c r="C979" s="288"/>
      <c r="D979" s="288"/>
      <c r="E979" s="288"/>
      <c r="F979" s="355"/>
      <c r="G979" s="353"/>
      <c r="R979" s="355"/>
      <c r="S979" s="353"/>
    </row>
    <row r="980" spans="3:19" ht="15.75">
      <c r="C980" s="288"/>
      <c r="D980" s="288"/>
      <c r="E980" s="288"/>
      <c r="F980" s="355"/>
      <c r="G980" s="353"/>
      <c r="R980" s="355"/>
      <c r="S980" s="353"/>
    </row>
    <row r="981" spans="3:19" ht="15.75">
      <c r="C981" s="288"/>
      <c r="D981" s="288"/>
      <c r="E981" s="288"/>
      <c r="F981" s="355"/>
      <c r="G981" s="353"/>
      <c r="R981" s="355"/>
      <c r="S981" s="353"/>
    </row>
  </sheetData>
  <sheetProtection formatCells="0" formatColumns="0" formatRows="0" insertColumns="0" insertRows="0" insertHyperlinks="0" deleteColumns="0" deleteRows="0" sort="0" autoFilter="0" pivotTables="0"/>
  <mergeCells count="54">
    <mergeCell ref="AP1:AP2"/>
    <mergeCell ref="AQ1:AQ2"/>
    <mergeCell ref="A3:U3"/>
    <mergeCell ref="A4:A6"/>
    <mergeCell ref="B4:B6"/>
    <mergeCell ref="C4:C6"/>
    <mergeCell ref="D4:D6"/>
    <mergeCell ref="AP4:AP6"/>
    <mergeCell ref="AQ4:AQ6"/>
    <mergeCell ref="A1:A2"/>
    <mergeCell ref="B1:B2"/>
    <mergeCell ref="C1:C2"/>
    <mergeCell ref="D1:D2"/>
    <mergeCell ref="F1:Q1"/>
    <mergeCell ref="R1:AC1"/>
    <mergeCell ref="AD1:AO1"/>
    <mergeCell ref="AQ10:AQ13"/>
    <mergeCell ref="A7:A9"/>
    <mergeCell ref="B7:B9"/>
    <mergeCell ref="C7:C9"/>
    <mergeCell ref="D7:D9"/>
    <mergeCell ref="AP7:AP9"/>
    <mergeCell ref="AQ7:AQ9"/>
    <mergeCell ref="A10:A13"/>
    <mergeCell ref="B10:B13"/>
    <mergeCell ref="C10:C13"/>
    <mergeCell ref="D10:D13"/>
    <mergeCell ref="AP10:AP13"/>
    <mergeCell ref="AQ15:AQ19"/>
    <mergeCell ref="AP15:AP19"/>
    <mergeCell ref="A14:U14"/>
    <mergeCell ref="A15:A19"/>
    <mergeCell ref="B15:B19"/>
    <mergeCell ref="C15:C19"/>
    <mergeCell ref="D15:D19"/>
    <mergeCell ref="A24:U24"/>
    <mergeCell ref="A26:A28"/>
    <mergeCell ref="B26:B28"/>
    <mergeCell ref="C26:C28"/>
    <mergeCell ref="D26:D28"/>
    <mergeCell ref="AQ26:AQ28"/>
    <mergeCell ref="A29:A31"/>
    <mergeCell ref="B29:B31"/>
    <mergeCell ref="C29:C31"/>
    <mergeCell ref="D29:D31"/>
    <mergeCell ref="AP29:AP31"/>
    <mergeCell ref="AQ29:AQ31"/>
    <mergeCell ref="AP26:AP28"/>
    <mergeCell ref="AP20:AP23"/>
    <mergeCell ref="AQ20:AQ23"/>
    <mergeCell ref="A20:A23"/>
    <mergeCell ref="B20:B23"/>
    <mergeCell ref="C20:C23"/>
    <mergeCell ref="D20:D23"/>
  </mergeCells>
  <conditionalFormatting sqref="F982:F65526">
    <cfRule type="expression" dxfId="190" priority="1011" stopIfTrue="1">
      <formula>OR(F983="greem",F983="green ")</formula>
    </cfRule>
    <cfRule type="expression" dxfId="189" priority="1012" stopIfTrue="1">
      <formula>OR(F983="amber",F983="amber ")</formula>
    </cfRule>
  </conditionalFormatting>
  <conditionalFormatting sqref="F25:AQ25 H31 Z29 U26:V29 X26:Y29 AA26:AO29 AC31:AO31 K31 N31 T26:T27 T29 W26:W27 W29 Q31 F26:S29 Q25:Q27 Z26:Z27 AQ15:AQ17 Z7:Z8 AQ4:AQ13 U4:V13 X4:Y13 T4:T5 W4:W5 Z4:Z5 AA4:AO13 T7:T8 T10:T13 Z10:Z13 F4:S13 T15:T18 W18 Z18 T15:AO17 W7:W8 W10:W12 AQ20:AQ22 U18:V23 X18:Y23 F15:S23 AO22:AO23 AO18:AO20 AA18:AB23 T20:AB22 AD18:AN23 AC18:AC20 AC22:AC23">
    <cfRule type="cellIs" dxfId="188" priority="1008" stopIfTrue="1" operator="equal">
      <formula>"green"</formula>
    </cfRule>
    <cfRule type="cellIs" dxfId="187" priority="1009" stopIfTrue="1" operator="equal">
      <formula>"amber"</formula>
    </cfRule>
    <cfRule type="cellIs" dxfId="186" priority="1010" stopIfTrue="1" operator="equal">
      <formula>"red"</formula>
    </cfRule>
  </conditionalFormatting>
  <conditionalFormatting sqref="R30:S31 X26:Y31 F30:G31 F27:G27 I26:J31 L26:M31 O26:P31 R27:S27 U26:V31 AA26:AB31 K28 U4:V13 O4:P13 X4:Y13 AA4:AB13 T4:T5 Z7:Z8 AC7:AO13 T7:T8 T10:T13 Z10:Z13 N7:N13 Q7:Q13 H4:M13 N4:N5 Q4:Q5 W4:W5 Z4:Z5 AC4:AO5 R15:S16 W7:W8 W10:W12 I15:J23 L15:M23 O15:P23 U15:V23 X15:Y23 AA15:AB23 K19:K23 R20:S21">
    <cfRule type="cellIs" dxfId="185" priority="1005" stopIfTrue="1" operator="equal">
      <formula>"GREEN"</formula>
    </cfRule>
    <cfRule type="cellIs" dxfId="184" priority="1006" stopIfTrue="1" operator="equal">
      <formula>"AMBER"</formula>
    </cfRule>
    <cfRule type="cellIs" dxfId="183" priority="1007" stopIfTrue="1" operator="equal">
      <formula>"RED"</formula>
    </cfRule>
  </conditionalFormatting>
  <conditionalFormatting sqref="R982:R65526">
    <cfRule type="expression" dxfId="182" priority="1003" stopIfTrue="1">
      <formula>OR(R983="greem",R983="green ")</formula>
    </cfRule>
    <cfRule type="expression" dxfId="181" priority="1004" stopIfTrue="1">
      <formula>OR(R983="amber",R983="amber ")</formula>
    </cfRule>
  </conditionalFormatting>
  <pageMargins left="0.19685039370078741" right="0.23622047244094491" top="0.39370078740157483" bottom="0.39370078740157483" header="0.15748031496062992" footer="0.15748031496062992"/>
  <pageSetup paperSize="9" scale="45" fitToHeight="2" orientation="landscape" r:id="rId1"/>
  <headerFooter alignWithMargins="0">
    <oddHeader>&amp;L&amp;"Arial,Bold"&amp;12Golden Jubilee Research Institute    &amp;C&amp;"Arial,Bold"&amp;14Corporate Balanced Scorecard 2018-19&amp;R&amp;"Arial,Bold"&amp;12Appendix 1</oddHeader>
    <oddFooter>&amp;CPage &amp;P</oddFooter>
  </headerFooter>
  <drawing r:id="rId2"/>
</worksheet>
</file>

<file path=xl/worksheets/sheet7.xml><?xml version="1.0" encoding="utf-8"?>
<worksheet xmlns="http://schemas.openxmlformats.org/spreadsheetml/2006/main" xmlns:r="http://schemas.openxmlformats.org/officeDocument/2006/relationships">
  <sheetPr>
    <pageSetUpPr fitToPage="1"/>
  </sheetPr>
  <dimension ref="A1:AS960"/>
  <sheetViews>
    <sheetView zoomScale="70" zoomScaleNormal="70" zoomScaleSheetLayoutView="67" workbookViewId="0">
      <selection activeCell="AQ18" sqref="AQ18"/>
    </sheetView>
  </sheetViews>
  <sheetFormatPr defaultRowHeight="12.75"/>
  <cols>
    <col min="1" max="1" width="9.28515625" style="288" customWidth="1"/>
    <col min="2" max="2" width="36.85546875" style="288" customWidth="1"/>
    <col min="3" max="3" width="12.5703125" style="354" customWidth="1"/>
    <col min="4" max="4" width="23.85546875" style="354" customWidth="1"/>
    <col min="5" max="5" width="23.85546875" style="354" hidden="1" customWidth="1"/>
    <col min="6" max="6" width="23.85546875" style="360" hidden="1" customWidth="1"/>
    <col min="7" max="17" width="23.85546875" style="288" hidden="1" customWidth="1"/>
    <col min="18" max="18" width="0.28515625" style="360" customWidth="1"/>
    <col min="19" max="29" width="0.28515625" style="288" customWidth="1"/>
    <col min="30" max="41" width="10.42578125" style="288" customWidth="1"/>
    <col min="42" max="42" width="41.7109375" style="288" customWidth="1"/>
    <col min="43" max="43" width="64" style="288" customWidth="1"/>
    <col min="44" max="44" width="11.42578125" style="288" customWidth="1"/>
    <col min="45" max="16384" width="9.140625" style="288"/>
  </cols>
  <sheetData>
    <row r="1" spans="1:45" ht="91.5" customHeight="1">
      <c r="A1" s="1118" t="s">
        <v>16</v>
      </c>
      <c r="B1" s="1118" t="s">
        <v>0</v>
      </c>
      <c r="C1" s="1118" t="s">
        <v>6</v>
      </c>
      <c r="D1" s="1121" t="s">
        <v>10</v>
      </c>
      <c r="E1" s="286"/>
      <c r="F1" s="1123"/>
      <c r="G1" s="1124"/>
      <c r="H1" s="1124"/>
      <c r="I1" s="1124"/>
      <c r="J1" s="1124"/>
      <c r="K1" s="1124"/>
      <c r="L1" s="1124"/>
      <c r="M1" s="1124"/>
      <c r="N1" s="1124"/>
      <c r="O1" s="1124"/>
      <c r="P1" s="1124"/>
      <c r="Q1" s="1124"/>
      <c r="R1" s="1123" t="s">
        <v>1</v>
      </c>
      <c r="S1" s="1124"/>
      <c r="T1" s="1124"/>
      <c r="U1" s="1124"/>
      <c r="V1" s="1124"/>
      <c r="W1" s="1124"/>
      <c r="X1" s="1124"/>
      <c r="Y1" s="1124"/>
      <c r="Z1" s="1124"/>
      <c r="AA1" s="1124"/>
      <c r="AB1" s="1124"/>
      <c r="AC1" s="1124"/>
      <c r="AD1" s="1123" t="s">
        <v>1</v>
      </c>
      <c r="AE1" s="1124"/>
      <c r="AF1" s="1124"/>
      <c r="AG1" s="1124"/>
      <c r="AH1" s="1124"/>
      <c r="AI1" s="1124"/>
      <c r="AJ1" s="1124"/>
      <c r="AK1" s="1124"/>
      <c r="AL1" s="1124"/>
      <c r="AM1" s="1124"/>
      <c r="AN1" s="1124"/>
      <c r="AO1" s="1124"/>
      <c r="AP1" s="1108" t="s">
        <v>60</v>
      </c>
      <c r="AQ1" s="1110" t="s">
        <v>182</v>
      </c>
      <c r="AR1" s="287"/>
      <c r="AS1" s="287"/>
    </row>
    <row r="2" spans="1:45" ht="28.5" customHeight="1">
      <c r="A2" s="1119"/>
      <c r="B2" s="1120"/>
      <c r="C2" s="1119"/>
      <c r="D2" s="1122"/>
      <c r="E2" s="289" t="s">
        <v>36</v>
      </c>
      <c r="F2" s="290">
        <v>42461</v>
      </c>
      <c r="G2" s="290">
        <v>42491</v>
      </c>
      <c r="H2" s="290">
        <v>42522</v>
      </c>
      <c r="I2" s="290">
        <v>42552</v>
      </c>
      <c r="J2" s="290">
        <v>42583</v>
      </c>
      <c r="K2" s="290">
        <v>42614</v>
      </c>
      <c r="L2" s="290">
        <v>42644</v>
      </c>
      <c r="M2" s="290">
        <v>42675</v>
      </c>
      <c r="N2" s="290">
        <v>42705</v>
      </c>
      <c r="O2" s="290">
        <v>42736</v>
      </c>
      <c r="P2" s="290">
        <v>42767</v>
      </c>
      <c r="Q2" s="290">
        <v>42795</v>
      </c>
      <c r="R2" s="290">
        <v>42826</v>
      </c>
      <c r="S2" s="290">
        <v>42856</v>
      </c>
      <c r="T2" s="290">
        <v>42887</v>
      </c>
      <c r="U2" s="290">
        <v>42917</v>
      </c>
      <c r="V2" s="290">
        <v>42948</v>
      </c>
      <c r="W2" s="290">
        <v>42979</v>
      </c>
      <c r="X2" s="290">
        <v>43009</v>
      </c>
      <c r="Y2" s="290">
        <v>43040</v>
      </c>
      <c r="Z2" s="290">
        <v>43070</v>
      </c>
      <c r="AA2" s="290">
        <v>43101</v>
      </c>
      <c r="AB2" s="290">
        <v>43132</v>
      </c>
      <c r="AC2" s="290">
        <v>43160</v>
      </c>
      <c r="AD2" s="290">
        <v>43191</v>
      </c>
      <c r="AE2" s="290">
        <v>43221</v>
      </c>
      <c r="AF2" s="290">
        <v>43252</v>
      </c>
      <c r="AG2" s="290">
        <v>43282</v>
      </c>
      <c r="AH2" s="290">
        <v>43313</v>
      </c>
      <c r="AI2" s="290">
        <v>43344</v>
      </c>
      <c r="AJ2" s="290">
        <v>43374</v>
      </c>
      <c r="AK2" s="290">
        <v>43405</v>
      </c>
      <c r="AL2" s="290">
        <v>43435</v>
      </c>
      <c r="AM2" s="290">
        <v>43466</v>
      </c>
      <c r="AN2" s="290">
        <v>43497</v>
      </c>
      <c r="AO2" s="290">
        <v>43525</v>
      </c>
      <c r="AP2" s="1109"/>
      <c r="AQ2" s="1111"/>
      <c r="AR2" s="287"/>
      <c r="AS2" s="287"/>
    </row>
    <row r="3" spans="1:45" s="313" customFormat="1" ht="57.75" customHeight="1">
      <c r="A3" s="1092" t="s">
        <v>147</v>
      </c>
      <c r="B3" s="1093"/>
      <c r="C3" s="1093"/>
      <c r="D3" s="1093"/>
      <c r="E3" s="1093"/>
      <c r="F3" s="1093"/>
      <c r="G3" s="1093"/>
      <c r="H3" s="1093"/>
      <c r="I3" s="1093"/>
      <c r="J3" s="1093"/>
      <c r="K3" s="1093"/>
      <c r="L3" s="1093"/>
      <c r="M3" s="1093"/>
      <c r="N3" s="1093"/>
      <c r="O3" s="1093"/>
      <c r="P3" s="1093"/>
      <c r="Q3" s="1093"/>
      <c r="R3" s="1093"/>
      <c r="S3" s="1093"/>
      <c r="T3" s="1093"/>
      <c r="U3" s="1093"/>
      <c r="V3" s="291"/>
      <c r="W3" s="291"/>
      <c r="X3" s="291"/>
      <c r="Y3" s="291"/>
      <c r="Z3" s="291"/>
      <c r="AA3" s="291"/>
      <c r="AB3" s="291"/>
      <c r="AC3" s="291"/>
      <c r="AD3" s="291"/>
      <c r="AE3" s="291"/>
      <c r="AF3" s="291"/>
      <c r="AG3" s="291"/>
      <c r="AH3" s="291"/>
      <c r="AI3" s="291"/>
      <c r="AJ3" s="291"/>
      <c r="AK3" s="291"/>
      <c r="AL3" s="291"/>
      <c r="AM3" s="291"/>
      <c r="AN3" s="291"/>
      <c r="AO3" s="291"/>
      <c r="AP3" s="292"/>
      <c r="AQ3" s="293"/>
    </row>
    <row r="4" spans="1:45" ht="15.75" hidden="1" customHeight="1">
      <c r="A4" s="335"/>
      <c r="B4" s="336"/>
      <c r="C4" s="337"/>
      <c r="D4" s="337"/>
      <c r="E4" s="338"/>
      <c r="F4" s="339"/>
      <c r="G4" s="340"/>
      <c r="H4" s="339" t="e">
        <f>IF(#REF!&gt;100, "N/A", IF(#REF!&gt;=80, "Green", IF(#REF!&gt;=50, "Amber", IF(#REF! &lt;=0, "N/A", "Red" ) ) ) )</f>
        <v>#REF!</v>
      </c>
      <c r="I4" s="339" t="e">
        <f>IF(#REF!&gt;100, "N/A", IF(#REF!&gt;=80, "Green", IF(#REF!&gt;=50, "Amber", IF(#REF! &lt;=0, "N/A", "Red" ) ) ) )</f>
        <v>#REF!</v>
      </c>
      <c r="J4" s="339" t="e">
        <f>IF(#REF!&gt;100, "N/A", IF(#REF!&gt;=80, "Green", IF(#REF!&gt;=50, "Amber", IF(#REF! &lt;=0, "N/A", "Red" ) ) ) )</f>
        <v>#REF!</v>
      </c>
      <c r="K4" s="341"/>
      <c r="L4" s="341"/>
      <c r="M4" s="341"/>
      <c r="N4" s="341"/>
      <c r="O4" s="341"/>
      <c r="P4" s="341"/>
      <c r="Q4" s="341"/>
      <c r="R4" s="339"/>
      <c r="S4" s="340"/>
      <c r="T4" s="339" t="e">
        <f>IF(#REF!&gt;100, "N/A", IF(#REF!&gt;=80, "Green", IF(#REF!&gt;=50, "Amber", IF(#REF! &lt;=0, "N/A", "Red" ) ) ) )</f>
        <v>#REF!</v>
      </c>
      <c r="U4" s="339" t="e">
        <f>IF(#REF!&gt;100, "N/A", IF(#REF!&gt;=80, "Green", IF(#REF!&gt;=50, "Amber", IF(#REF! &lt;=0, "N/A", "Red" ) ) ) )</f>
        <v>#REF!</v>
      </c>
      <c r="V4" s="339" t="e">
        <f>IF(#REF!&gt;100, "N/A", IF(#REF!&gt;=80, "Green", IF(#REF!&gt;=50, "Amber", IF(#REF! &lt;=0, "N/A", "Red" ) ) ) )</f>
        <v>#REF!</v>
      </c>
      <c r="W4" s="341"/>
      <c r="X4" s="341"/>
      <c r="Y4" s="341"/>
      <c r="Z4" s="341"/>
      <c r="AA4" s="341"/>
      <c r="AB4" s="341"/>
      <c r="AC4" s="341"/>
      <c r="AD4" s="447"/>
      <c r="AE4" s="447"/>
      <c r="AF4" s="341"/>
      <c r="AG4" s="447"/>
      <c r="AH4" s="447"/>
      <c r="AI4" s="341"/>
      <c r="AJ4" s="447"/>
      <c r="AK4" s="447"/>
      <c r="AL4" s="341"/>
      <c r="AM4" s="447"/>
      <c r="AN4" s="447"/>
      <c r="AO4" s="341"/>
      <c r="AP4" s="342"/>
      <c r="AQ4" s="343"/>
    </row>
    <row r="5" spans="1:45" ht="52.5" customHeight="1">
      <c r="A5" s="1081">
        <v>1.1000000000000001</v>
      </c>
      <c r="B5" s="1018" t="s">
        <v>64</v>
      </c>
      <c r="C5" s="1084" t="s">
        <v>44</v>
      </c>
      <c r="D5" s="1086" t="s">
        <v>11</v>
      </c>
      <c r="E5" s="307" t="s">
        <v>37</v>
      </c>
      <c r="F5" s="297"/>
      <c r="G5" s="297"/>
      <c r="H5" s="298">
        <v>1</v>
      </c>
      <c r="I5" s="299"/>
      <c r="J5" s="299"/>
      <c r="K5" s="298">
        <v>0</v>
      </c>
      <c r="L5" s="299"/>
      <c r="M5" s="299"/>
      <c r="N5" s="298">
        <v>0</v>
      </c>
      <c r="O5" s="299"/>
      <c r="P5" s="299"/>
      <c r="Q5" s="298">
        <v>1</v>
      </c>
      <c r="R5" s="297"/>
      <c r="S5" s="297"/>
      <c r="T5" s="298">
        <v>2</v>
      </c>
      <c r="U5" s="299"/>
      <c r="V5" s="299"/>
      <c r="W5" s="298">
        <v>1</v>
      </c>
      <c r="X5" s="299"/>
      <c r="Y5" s="299"/>
      <c r="Z5" s="298">
        <v>1</v>
      </c>
      <c r="AA5" s="299"/>
      <c r="AB5" s="299"/>
      <c r="AC5" s="298">
        <v>1</v>
      </c>
      <c r="AD5" s="448"/>
      <c r="AE5" s="448"/>
      <c r="AF5" s="298"/>
      <c r="AG5" s="448"/>
      <c r="AH5" s="448"/>
      <c r="AI5" s="298"/>
      <c r="AJ5" s="448"/>
      <c r="AK5" s="448"/>
      <c r="AL5" s="298"/>
      <c r="AM5" s="448"/>
      <c r="AN5" s="448"/>
      <c r="AO5" s="298"/>
      <c r="AP5" s="1033"/>
      <c r="AQ5" s="1079"/>
    </row>
    <row r="6" spans="1:45" ht="1.5" customHeight="1">
      <c r="A6" s="1082"/>
      <c r="B6" s="1095"/>
      <c r="C6" s="1085"/>
      <c r="D6" s="1091"/>
      <c r="E6" s="307" t="s">
        <v>38</v>
      </c>
      <c r="F6" s="297"/>
      <c r="G6" s="297"/>
      <c r="H6" s="301">
        <v>2</v>
      </c>
      <c r="I6" s="302"/>
      <c r="J6" s="302"/>
      <c r="K6" s="306">
        <v>2</v>
      </c>
      <c r="L6" s="302"/>
      <c r="M6" s="302"/>
      <c r="N6" s="306">
        <v>2</v>
      </c>
      <c r="O6" s="302"/>
      <c r="P6" s="302"/>
      <c r="Q6" s="306">
        <v>2</v>
      </c>
      <c r="R6" s="297"/>
      <c r="S6" s="297"/>
      <c r="T6" s="301">
        <v>2</v>
      </c>
      <c r="U6" s="302"/>
      <c r="V6" s="302"/>
      <c r="W6" s="306">
        <v>2</v>
      </c>
      <c r="X6" s="302"/>
      <c r="Y6" s="302"/>
      <c r="Z6" s="306">
        <v>2</v>
      </c>
      <c r="AA6" s="302"/>
      <c r="AB6" s="302"/>
      <c r="AC6" s="306">
        <v>2</v>
      </c>
      <c r="AD6" s="306">
        <v>2</v>
      </c>
      <c r="AE6" s="306">
        <v>2</v>
      </c>
      <c r="AF6" s="306">
        <v>2</v>
      </c>
      <c r="AG6" s="306">
        <v>2</v>
      </c>
      <c r="AH6" s="306">
        <v>2</v>
      </c>
      <c r="AI6" s="306">
        <v>2</v>
      </c>
      <c r="AJ6" s="306">
        <v>2</v>
      </c>
      <c r="AK6" s="306">
        <v>2</v>
      </c>
      <c r="AL6" s="306">
        <v>2</v>
      </c>
      <c r="AM6" s="306">
        <v>2</v>
      </c>
      <c r="AN6" s="306">
        <v>2</v>
      </c>
      <c r="AO6" s="306">
        <v>2</v>
      </c>
      <c r="AP6" s="1034"/>
      <c r="AQ6" s="1079"/>
    </row>
    <row r="7" spans="1:45" ht="52.5" customHeight="1">
      <c r="A7" s="1082"/>
      <c r="B7" s="1095"/>
      <c r="C7" s="1085"/>
      <c r="D7" s="1088"/>
      <c r="E7" s="350" t="s">
        <v>42</v>
      </c>
      <c r="F7" s="297"/>
      <c r="G7" s="297"/>
      <c r="H7" s="312"/>
      <c r="I7" s="302"/>
      <c r="J7" s="302"/>
      <c r="K7" s="312"/>
      <c r="L7" s="302"/>
      <c r="M7" s="302"/>
      <c r="N7" s="312"/>
      <c r="O7" s="302"/>
      <c r="P7" s="302"/>
      <c r="Q7" s="312"/>
      <c r="R7" s="297"/>
      <c r="S7" s="297"/>
      <c r="T7" s="351"/>
      <c r="U7" s="302"/>
      <c r="V7" s="302"/>
      <c r="W7" s="334"/>
      <c r="X7" s="302"/>
      <c r="Y7" s="302"/>
      <c r="Z7" s="312"/>
      <c r="AA7" s="302"/>
      <c r="AB7" s="302"/>
      <c r="AC7" s="364"/>
      <c r="AD7" s="453"/>
      <c r="AE7" s="453"/>
      <c r="AF7" s="454"/>
      <c r="AG7" s="453"/>
      <c r="AH7" s="453"/>
      <c r="AI7" s="454"/>
      <c r="AJ7" s="453"/>
      <c r="AK7" s="453"/>
      <c r="AL7" s="454"/>
      <c r="AM7" s="453"/>
      <c r="AN7" s="453"/>
      <c r="AO7" s="454"/>
      <c r="AP7" s="1035"/>
      <c r="AQ7" s="1079"/>
    </row>
    <row r="8" spans="1:45" ht="15" customHeight="1">
      <c r="B8" s="352"/>
      <c r="C8" s="352"/>
      <c r="D8" s="352"/>
      <c r="E8" s="352"/>
      <c r="F8" s="352"/>
      <c r="G8" s="352"/>
      <c r="L8" s="352"/>
      <c r="M8" s="352"/>
      <c r="N8" s="352"/>
      <c r="O8" s="352"/>
      <c r="P8" s="352"/>
      <c r="Q8" s="352"/>
      <c r="R8" s="352"/>
      <c r="S8" s="352"/>
      <c r="X8" s="352"/>
      <c r="Y8" s="352"/>
      <c r="Z8" s="352"/>
      <c r="AA8" s="352"/>
      <c r="AB8" s="352"/>
      <c r="AC8" s="352"/>
      <c r="AD8" s="352"/>
      <c r="AE8" s="352"/>
      <c r="AF8" s="352"/>
      <c r="AG8" s="352"/>
      <c r="AH8" s="352"/>
      <c r="AI8" s="352"/>
      <c r="AJ8" s="352"/>
      <c r="AK8" s="352"/>
      <c r="AL8" s="352"/>
      <c r="AM8" s="352"/>
      <c r="AN8" s="352"/>
      <c r="AO8" s="352"/>
    </row>
    <row r="9" spans="1:45" ht="15" customHeight="1">
      <c r="B9" s="352"/>
      <c r="C9" s="352"/>
      <c r="D9" s="352"/>
      <c r="E9" s="352"/>
      <c r="F9" s="352"/>
      <c r="G9" s="352"/>
      <c r="L9" s="352"/>
      <c r="M9" s="352"/>
      <c r="N9" s="352"/>
      <c r="O9" s="352"/>
      <c r="P9" s="352"/>
      <c r="Q9" s="352"/>
      <c r="R9" s="352"/>
      <c r="S9" s="352"/>
      <c r="X9" s="352"/>
      <c r="Y9" s="352"/>
      <c r="Z9" s="352"/>
      <c r="AA9" s="352"/>
      <c r="AB9" s="352"/>
      <c r="AC9" s="352"/>
      <c r="AD9" s="352"/>
      <c r="AE9" s="352"/>
      <c r="AF9" s="352"/>
      <c r="AG9" s="352"/>
      <c r="AH9" s="352"/>
      <c r="AI9" s="352"/>
      <c r="AJ9" s="352"/>
      <c r="AK9" s="352"/>
      <c r="AL9" s="352"/>
      <c r="AM9" s="352"/>
      <c r="AN9" s="352"/>
      <c r="AO9" s="352"/>
    </row>
    <row r="10" spans="1:45" ht="15" customHeight="1">
      <c r="B10" s="352"/>
      <c r="C10" s="352"/>
      <c r="D10" s="352"/>
      <c r="E10" s="352"/>
      <c r="F10" s="352"/>
      <c r="G10" s="353"/>
      <c r="L10" s="352"/>
      <c r="M10" s="352"/>
      <c r="N10" s="352"/>
      <c r="O10" s="352"/>
      <c r="P10" s="352"/>
      <c r="Q10" s="352"/>
      <c r="R10" s="352"/>
      <c r="S10" s="352"/>
      <c r="X10" s="352"/>
      <c r="Y10" s="352"/>
      <c r="Z10" s="352"/>
      <c r="AA10" s="352"/>
      <c r="AB10" s="352"/>
      <c r="AC10" s="352"/>
      <c r="AD10" s="352"/>
      <c r="AE10" s="352"/>
      <c r="AF10" s="352"/>
      <c r="AG10" s="352"/>
      <c r="AH10" s="352"/>
      <c r="AI10" s="352"/>
      <c r="AJ10" s="352"/>
      <c r="AK10" s="352"/>
      <c r="AL10" s="352"/>
      <c r="AM10" s="352"/>
      <c r="AN10" s="352"/>
      <c r="AO10" s="352"/>
    </row>
    <row r="11" spans="1:45" ht="12.75" customHeight="1">
      <c r="B11" s="352"/>
      <c r="C11" s="352"/>
      <c r="D11" s="352"/>
      <c r="E11" s="352"/>
      <c r="F11" s="352"/>
      <c r="G11" s="352"/>
      <c r="L11" s="352"/>
      <c r="M11" s="352"/>
      <c r="N11" s="352"/>
      <c r="O11" s="352"/>
      <c r="P11" s="352"/>
      <c r="Q11" s="352"/>
      <c r="R11" s="352"/>
      <c r="S11" s="352"/>
      <c r="X11" s="352"/>
      <c r="Y11" s="352"/>
      <c r="Z11" s="352"/>
      <c r="AA11" s="352"/>
      <c r="AB11" s="352"/>
      <c r="AC11" s="352"/>
      <c r="AD11" s="352"/>
      <c r="AE11" s="352"/>
      <c r="AF11" s="352"/>
      <c r="AG11" s="352"/>
      <c r="AH11" s="352"/>
      <c r="AI11" s="352"/>
      <c r="AJ11" s="352"/>
      <c r="AK11" s="352"/>
      <c r="AL11" s="352"/>
      <c r="AM11" s="352"/>
      <c r="AN11" s="352"/>
      <c r="AO11" s="352"/>
    </row>
    <row r="12" spans="1:45" ht="15.75">
      <c r="F12" s="355"/>
      <c r="G12" s="353"/>
      <c r="R12" s="355"/>
      <c r="S12" s="353"/>
    </row>
    <row r="13" spans="1:45" ht="15.75">
      <c r="F13" s="355"/>
      <c r="G13" s="353"/>
      <c r="R13" s="355"/>
      <c r="S13" s="353"/>
    </row>
    <row r="14" spans="1:45" ht="15.75">
      <c r="F14" s="355"/>
      <c r="G14" s="353"/>
      <c r="R14" s="355"/>
      <c r="S14" s="353"/>
    </row>
    <row r="15" spans="1:45" ht="15.75">
      <c r="F15" s="355"/>
      <c r="G15" s="353"/>
      <c r="R15" s="355"/>
      <c r="S15" s="353"/>
    </row>
    <row r="16" spans="1:45" ht="15.75">
      <c r="F16" s="355"/>
      <c r="G16" s="353"/>
      <c r="R16" s="355"/>
      <c r="S16" s="353"/>
    </row>
    <row r="17" spans="3:19" ht="15.75">
      <c r="F17" s="355"/>
      <c r="G17" s="353"/>
      <c r="R17" s="355"/>
      <c r="S17" s="353"/>
    </row>
    <row r="18" spans="3:19" ht="15.75">
      <c r="F18" s="355"/>
      <c r="G18" s="353"/>
      <c r="R18" s="355"/>
      <c r="S18" s="353"/>
    </row>
    <row r="19" spans="3:19" ht="15.75">
      <c r="F19" s="355"/>
      <c r="G19" s="353"/>
      <c r="R19" s="355"/>
      <c r="S19" s="353"/>
    </row>
    <row r="20" spans="3:19" ht="15.75">
      <c r="F20" s="355"/>
      <c r="G20" s="353"/>
      <c r="R20" s="355"/>
      <c r="S20" s="353"/>
    </row>
    <row r="21" spans="3:19" ht="15.75">
      <c r="F21" s="355"/>
      <c r="G21" s="353"/>
      <c r="R21" s="355"/>
      <c r="S21" s="353"/>
    </row>
    <row r="22" spans="3:19" ht="15.75">
      <c r="F22" s="355"/>
      <c r="G22" s="353"/>
      <c r="R22" s="355"/>
      <c r="S22" s="353"/>
    </row>
    <row r="23" spans="3:19" ht="15.75">
      <c r="F23" s="355"/>
      <c r="G23" s="353"/>
      <c r="R23" s="355"/>
      <c r="S23" s="353"/>
    </row>
    <row r="24" spans="3:19" ht="15.75">
      <c r="F24" s="355"/>
      <c r="G24" s="353"/>
      <c r="R24" s="355"/>
      <c r="S24" s="353"/>
    </row>
    <row r="25" spans="3:19" ht="15.75">
      <c r="F25" s="355"/>
      <c r="G25" s="353"/>
      <c r="R25" s="355"/>
      <c r="S25" s="353"/>
    </row>
    <row r="26" spans="3:19" ht="15.75">
      <c r="C26" s="288"/>
      <c r="D26" s="288"/>
      <c r="E26" s="288"/>
      <c r="F26" s="355"/>
      <c r="G26" s="353"/>
      <c r="R26" s="355"/>
      <c r="S26" s="353"/>
    </row>
    <row r="27" spans="3:19" ht="15.75">
      <c r="C27" s="288"/>
      <c r="D27" s="288"/>
      <c r="E27" s="288"/>
      <c r="F27" s="355"/>
      <c r="G27" s="353"/>
      <c r="R27" s="355"/>
      <c r="S27" s="353"/>
    </row>
    <row r="28" spans="3:19" ht="15.75">
      <c r="C28" s="288"/>
      <c r="D28" s="288"/>
      <c r="E28" s="288"/>
      <c r="F28" s="355"/>
      <c r="G28" s="353"/>
      <c r="R28" s="355"/>
      <c r="S28" s="353"/>
    </row>
    <row r="29" spans="3:19" ht="15.75">
      <c r="C29" s="288"/>
      <c r="D29" s="288"/>
      <c r="E29" s="288"/>
      <c r="F29" s="355"/>
      <c r="G29" s="353"/>
      <c r="R29" s="355"/>
      <c r="S29" s="353"/>
    </row>
    <row r="30" spans="3:19" ht="15.75">
      <c r="C30" s="288"/>
      <c r="D30" s="288"/>
      <c r="E30" s="288"/>
      <c r="F30" s="355"/>
      <c r="G30" s="353"/>
      <c r="R30" s="355"/>
      <c r="S30" s="353"/>
    </row>
    <row r="31" spans="3:19" ht="15.75">
      <c r="C31" s="288"/>
      <c r="D31" s="288"/>
      <c r="E31" s="288"/>
      <c r="F31" s="355"/>
      <c r="G31" s="353"/>
      <c r="R31" s="355"/>
      <c r="S31" s="353"/>
    </row>
    <row r="32" spans="3:19" ht="15.75">
      <c r="C32" s="288"/>
      <c r="D32" s="288"/>
      <c r="E32" s="288"/>
      <c r="F32" s="355"/>
      <c r="G32" s="353"/>
      <c r="R32" s="355"/>
      <c r="S32" s="353"/>
    </row>
    <row r="33" spans="3:42" ht="15.75">
      <c r="C33" s="288"/>
      <c r="D33" s="288"/>
      <c r="E33" s="288"/>
      <c r="F33" s="355"/>
      <c r="G33" s="353"/>
      <c r="R33" s="355"/>
      <c r="S33" s="353"/>
    </row>
    <row r="34" spans="3:42" ht="15.75">
      <c r="C34" s="288"/>
      <c r="D34" s="288"/>
      <c r="E34" s="288"/>
      <c r="F34" s="355"/>
      <c r="G34" s="353"/>
      <c r="R34" s="355"/>
      <c r="S34" s="353"/>
    </row>
    <row r="35" spans="3:42" ht="15.75">
      <c r="C35" s="288"/>
      <c r="D35" s="288"/>
      <c r="E35" s="288"/>
      <c r="F35" s="355"/>
      <c r="G35" s="353"/>
      <c r="R35" s="355"/>
      <c r="S35" s="353"/>
    </row>
    <row r="36" spans="3:42" ht="15.75">
      <c r="C36" s="288"/>
      <c r="D36" s="288"/>
      <c r="E36" s="288"/>
      <c r="F36" s="355"/>
      <c r="G36" s="353"/>
      <c r="R36" s="355"/>
      <c r="S36" s="353"/>
    </row>
    <row r="37" spans="3:42" ht="15.75">
      <c r="C37" s="288"/>
      <c r="D37" s="288"/>
      <c r="E37" s="288"/>
      <c r="F37" s="355"/>
      <c r="G37" s="353"/>
      <c r="R37" s="355"/>
      <c r="S37" s="353"/>
      <c r="U37" s="356"/>
      <c r="AP37" s="357"/>
    </row>
    <row r="38" spans="3:42" ht="15.75">
      <c r="C38" s="288"/>
      <c r="D38" s="288"/>
      <c r="E38" s="288"/>
      <c r="F38" s="355"/>
      <c r="G38" s="353"/>
      <c r="R38" s="355"/>
      <c r="S38" s="353"/>
    </row>
    <row r="39" spans="3:42" ht="15.75">
      <c r="C39" s="288"/>
      <c r="D39" s="288"/>
      <c r="E39" s="288"/>
      <c r="F39" s="355"/>
      <c r="G39" s="353"/>
      <c r="R39" s="355"/>
      <c r="S39" s="353"/>
    </row>
    <row r="40" spans="3:42" ht="15.75">
      <c r="C40" s="288"/>
      <c r="D40" s="288"/>
      <c r="E40" s="288"/>
      <c r="F40" s="355"/>
      <c r="G40" s="353"/>
      <c r="R40" s="355"/>
      <c r="S40" s="353"/>
      <c r="U40" s="358"/>
      <c r="AP40" s="357"/>
    </row>
    <row r="41" spans="3:42" ht="15.75">
      <c r="C41" s="288"/>
      <c r="D41" s="288"/>
      <c r="E41" s="288"/>
      <c r="F41" s="355"/>
      <c r="G41" s="353"/>
      <c r="R41" s="355"/>
      <c r="S41" s="353"/>
    </row>
    <row r="42" spans="3:42" ht="15.75">
      <c r="C42" s="288"/>
      <c r="D42" s="288"/>
      <c r="E42" s="288"/>
      <c r="F42" s="355"/>
      <c r="G42" s="353"/>
      <c r="R42" s="355"/>
      <c r="S42" s="353"/>
    </row>
    <row r="43" spans="3:42" ht="15.75">
      <c r="C43" s="288"/>
      <c r="D43" s="288"/>
      <c r="E43" s="288"/>
      <c r="F43" s="355"/>
      <c r="G43" s="353"/>
      <c r="R43" s="355"/>
      <c r="S43" s="353"/>
    </row>
    <row r="44" spans="3:42" ht="15.75">
      <c r="C44" s="288"/>
      <c r="D44" s="288"/>
      <c r="E44" s="288"/>
      <c r="F44" s="355"/>
      <c r="G44" s="353"/>
      <c r="R44" s="355"/>
      <c r="S44" s="353"/>
    </row>
    <row r="45" spans="3:42" ht="15.75">
      <c r="C45" s="288"/>
      <c r="D45" s="288"/>
      <c r="E45" s="288"/>
      <c r="F45" s="355"/>
      <c r="G45" s="353"/>
      <c r="R45" s="355"/>
      <c r="S45" s="353"/>
    </row>
    <row r="46" spans="3:42" ht="15.75">
      <c r="C46" s="288"/>
      <c r="D46" s="288"/>
      <c r="E46" s="288"/>
      <c r="F46" s="355"/>
      <c r="G46" s="353"/>
      <c r="R46" s="355"/>
      <c r="S46" s="353"/>
    </row>
    <row r="47" spans="3:42" ht="15.75">
      <c r="C47" s="288"/>
      <c r="D47" s="288"/>
      <c r="E47" s="288"/>
      <c r="F47" s="355"/>
      <c r="G47" s="353"/>
      <c r="R47" s="355"/>
      <c r="S47" s="353"/>
    </row>
    <row r="48" spans="3:42" ht="15.75">
      <c r="C48" s="288"/>
      <c r="D48" s="288"/>
      <c r="E48" s="288"/>
      <c r="F48" s="355"/>
      <c r="G48" s="353"/>
      <c r="R48" s="355"/>
      <c r="S48" s="353"/>
    </row>
    <row r="49" spans="3:42" ht="15.75">
      <c r="C49" s="288"/>
      <c r="D49" s="288"/>
      <c r="E49" s="288"/>
      <c r="F49" s="355"/>
      <c r="G49" s="353"/>
      <c r="R49" s="355"/>
      <c r="S49" s="353"/>
    </row>
    <row r="50" spans="3:42" ht="15.75">
      <c r="C50" s="288"/>
      <c r="D50" s="288"/>
      <c r="E50" s="288"/>
      <c r="F50" s="355"/>
      <c r="G50" s="353"/>
      <c r="R50" s="355"/>
      <c r="S50" s="353"/>
    </row>
    <row r="51" spans="3:42" ht="15.75">
      <c r="C51" s="288"/>
      <c r="D51" s="288"/>
      <c r="E51" s="288"/>
      <c r="F51" s="355"/>
      <c r="G51" s="353"/>
      <c r="R51" s="355"/>
      <c r="S51" s="353"/>
    </row>
    <row r="52" spans="3:42" ht="15.75">
      <c r="C52" s="288"/>
      <c r="D52" s="288"/>
      <c r="E52" s="288"/>
      <c r="F52" s="355"/>
      <c r="G52" s="353"/>
      <c r="R52" s="355"/>
      <c r="S52" s="353"/>
    </row>
    <row r="53" spans="3:42" ht="15.75">
      <c r="C53" s="288"/>
      <c r="D53" s="288"/>
      <c r="E53" s="288"/>
      <c r="F53" s="355"/>
      <c r="G53" s="353"/>
      <c r="R53" s="355"/>
      <c r="S53" s="353"/>
    </row>
    <row r="54" spans="3:42" ht="15.75">
      <c r="C54" s="288"/>
      <c r="D54" s="288"/>
      <c r="E54" s="288"/>
      <c r="F54" s="355"/>
      <c r="G54" s="353"/>
      <c r="R54" s="355"/>
      <c r="S54" s="353"/>
    </row>
    <row r="55" spans="3:42" ht="15.75">
      <c r="C55" s="288"/>
      <c r="D55" s="288"/>
      <c r="E55" s="288"/>
      <c r="F55" s="355"/>
      <c r="G55" s="353"/>
      <c r="R55" s="355"/>
      <c r="S55" s="353"/>
    </row>
    <row r="56" spans="3:42" ht="15.75">
      <c r="C56" s="288"/>
      <c r="D56" s="288"/>
      <c r="E56" s="288"/>
      <c r="F56" s="355"/>
      <c r="G56" s="353"/>
      <c r="R56" s="355"/>
      <c r="S56" s="353"/>
    </row>
    <row r="57" spans="3:42" ht="15.75">
      <c r="C57" s="288"/>
      <c r="D57" s="288"/>
      <c r="E57" s="288"/>
      <c r="F57" s="355"/>
      <c r="G57" s="353"/>
      <c r="R57" s="355"/>
      <c r="S57" s="353"/>
      <c r="AP57" s="359"/>
    </row>
    <row r="58" spans="3:42" ht="15.75">
      <c r="C58" s="288"/>
      <c r="D58" s="288"/>
      <c r="E58" s="288"/>
      <c r="F58" s="355"/>
      <c r="G58" s="353"/>
      <c r="R58" s="355"/>
      <c r="S58" s="353"/>
    </row>
    <row r="59" spans="3:42" ht="15.75">
      <c r="C59" s="288"/>
      <c r="D59" s="288"/>
      <c r="E59" s="288"/>
      <c r="F59" s="355"/>
      <c r="G59" s="353"/>
      <c r="R59" s="355"/>
      <c r="S59" s="353"/>
    </row>
    <row r="60" spans="3:42" ht="15.75">
      <c r="C60" s="288"/>
      <c r="D60" s="288"/>
      <c r="E60" s="288"/>
      <c r="F60" s="355"/>
      <c r="G60" s="353"/>
      <c r="R60" s="355"/>
      <c r="S60" s="353"/>
    </row>
    <row r="61" spans="3:42" ht="15.75">
      <c r="C61" s="288"/>
      <c r="D61" s="288"/>
      <c r="E61" s="288"/>
      <c r="F61" s="355"/>
      <c r="G61" s="353"/>
      <c r="R61" s="355"/>
      <c r="S61" s="353"/>
    </row>
    <row r="62" spans="3:42" ht="15.75">
      <c r="C62" s="288"/>
      <c r="D62" s="288"/>
      <c r="E62" s="288"/>
      <c r="F62" s="355"/>
      <c r="G62" s="353"/>
      <c r="R62" s="355"/>
      <c r="S62" s="353"/>
    </row>
    <row r="63" spans="3:42" ht="15.75">
      <c r="C63" s="288"/>
      <c r="D63" s="288"/>
      <c r="E63" s="288"/>
      <c r="F63" s="355"/>
      <c r="G63" s="353"/>
      <c r="R63" s="355"/>
      <c r="S63" s="353"/>
    </row>
    <row r="64" spans="3:42" ht="15.75">
      <c r="C64" s="288"/>
      <c r="D64" s="288"/>
      <c r="E64" s="288"/>
      <c r="F64" s="355"/>
      <c r="G64" s="353"/>
      <c r="R64" s="355"/>
      <c r="S64" s="353"/>
    </row>
    <row r="65" spans="3:19" ht="15.75">
      <c r="C65" s="288"/>
      <c r="D65" s="288"/>
      <c r="E65" s="288"/>
      <c r="F65" s="355"/>
      <c r="G65" s="353"/>
      <c r="R65" s="355"/>
      <c r="S65" s="353"/>
    </row>
    <row r="66" spans="3:19" ht="15.75">
      <c r="C66" s="288"/>
      <c r="D66" s="288"/>
      <c r="E66" s="288"/>
      <c r="F66" s="355"/>
      <c r="G66" s="353"/>
      <c r="R66" s="355"/>
      <c r="S66" s="353"/>
    </row>
    <row r="67" spans="3:19" ht="15.75">
      <c r="C67" s="288"/>
      <c r="D67" s="288"/>
      <c r="E67" s="288"/>
      <c r="F67" s="355"/>
      <c r="G67" s="353"/>
      <c r="R67" s="355"/>
      <c r="S67" s="353"/>
    </row>
    <row r="68" spans="3:19" ht="15.75">
      <c r="C68" s="288"/>
      <c r="D68" s="288"/>
      <c r="E68" s="288"/>
      <c r="F68" s="355"/>
      <c r="G68" s="353"/>
      <c r="R68" s="355"/>
      <c r="S68" s="353"/>
    </row>
    <row r="69" spans="3:19" ht="15.75">
      <c r="C69" s="288"/>
      <c r="D69" s="288"/>
      <c r="E69" s="288"/>
      <c r="F69" s="355"/>
      <c r="G69" s="353"/>
      <c r="R69" s="355"/>
      <c r="S69" s="353"/>
    </row>
    <row r="70" spans="3:19" ht="15.75">
      <c r="C70" s="288"/>
      <c r="D70" s="288"/>
      <c r="E70" s="288"/>
      <c r="F70" s="355"/>
      <c r="G70" s="353"/>
      <c r="R70" s="355"/>
      <c r="S70" s="353"/>
    </row>
    <row r="71" spans="3:19" ht="15.75">
      <c r="C71" s="288"/>
      <c r="D71" s="288"/>
      <c r="E71" s="288"/>
      <c r="F71" s="355"/>
      <c r="G71" s="353"/>
      <c r="R71" s="355"/>
      <c r="S71" s="353"/>
    </row>
    <row r="72" spans="3:19" ht="15.75">
      <c r="C72" s="288"/>
      <c r="D72" s="288"/>
      <c r="E72" s="288"/>
      <c r="F72" s="355"/>
      <c r="G72" s="353"/>
      <c r="R72" s="355"/>
      <c r="S72" s="353"/>
    </row>
    <row r="73" spans="3:19" ht="15.75">
      <c r="C73" s="288"/>
      <c r="D73" s="288"/>
      <c r="E73" s="288"/>
      <c r="F73" s="355"/>
      <c r="G73" s="353"/>
      <c r="R73" s="355"/>
      <c r="S73" s="353"/>
    </row>
    <row r="74" spans="3:19" ht="15.75">
      <c r="C74" s="288"/>
      <c r="D74" s="288"/>
      <c r="E74" s="288"/>
      <c r="F74" s="355"/>
      <c r="G74" s="353"/>
      <c r="R74" s="355"/>
      <c r="S74" s="353"/>
    </row>
    <row r="75" spans="3:19" ht="15.75">
      <c r="C75" s="288"/>
      <c r="D75" s="288"/>
      <c r="E75" s="288"/>
      <c r="F75" s="355"/>
      <c r="G75" s="353"/>
      <c r="R75" s="355"/>
      <c r="S75" s="353"/>
    </row>
    <row r="76" spans="3:19" ht="15.75">
      <c r="C76" s="288"/>
      <c r="D76" s="288"/>
      <c r="E76" s="288"/>
      <c r="F76" s="355"/>
      <c r="G76" s="353"/>
      <c r="R76" s="355"/>
      <c r="S76" s="353"/>
    </row>
    <row r="77" spans="3:19" ht="15.75">
      <c r="C77" s="288"/>
      <c r="D77" s="288"/>
      <c r="E77" s="288"/>
      <c r="F77" s="355"/>
      <c r="G77" s="353"/>
      <c r="R77" s="355"/>
      <c r="S77" s="353"/>
    </row>
    <row r="78" spans="3:19" ht="15.75">
      <c r="C78" s="288"/>
      <c r="D78" s="288"/>
      <c r="E78" s="288"/>
      <c r="F78" s="355"/>
      <c r="G78" s="353"/>
      <c r="R78" s="355"/>
      <c r="S78" s="353"/>
    </row>
    <row r="79" spans="3:19" ht="15.75">
      <c r="C79" s="288"/>
      <c r="D79" s="288"/>
      <c r="E79" s="288"/>
      <c r="F79" s="355"/>
      <c r="G79" s="353"/>
      <c r="R79" s="355"/>
      <c r="S79" s="353"/>
    </row>
    <row r="80" spans="3:19" ht="15.75">
      <c r="C80" s="288"/>
      <c r="D80" s="288"/>
      <c r="E80" s="288"/>
      <c r="F80" s="355"/>
      <c r="G80" s="353"/>
      <c r="R80" s="355"/>
      <c r="S80" s="353"/>
    </row>
    <row r="81" spans="3:19" ht="15.75">
      <c r="C81" s="288"/>
      <c r="D81" s="288"/>
      <c r="E81" s="288"/>
      <c r="F81" s="355"/>
      <c r="G81" s="353"/>
      <c r="R81" s="355"/>
      <c r="S81" s="353"/>
    </row>
    <row r="82" spans="3:19" ht="15.75">
      <c r="C82" s="288"/>
      <c r="D82" s="288"/>
      <c r="E82" s="288"/>
      <c r="F82" s="355"/>
      <c r="G82" s="353"/>
      <c r="R82" s="355"/>
      <c r="S82" s="353"/>
    </row>
    <row r="83" spans="3:19" ht="15.75">
      <c r="C83" s="288"/>
      <c r="D83" s="288"/>
      <c r="E83" s="288"/>
      <c r="F83" s="355"/>
      <c r="G83" s="353"/>
      <c r="R83" s="355"/>
      <c r="S83" s="353"/>
    </row>
    <row r="84" spans="3:19" ht="15.75">
      <c r="C84" s="288"/>
      <c r="D84" s="288"/>
      <c r="E84" s="288"/>
      <c r="F84" s="355"/>
      <c r="G84" s="353"/>
      <c r="R84" s="355"/>
      <c r="S84" s="353"/>
    </row>
    <row r="85" spans="3:19" ht="15.75">
      <c r="C85" s="288"/>
      <c r="D85" s="288"/>
      <c r="E85" s="288"/>
      <c r="F85" s="355"/>
      <c r="G85" s="353"/>
      <c r="R85" s="355"/>
      <c r="S85" s="353"/>
    </row>
    <row r="86" spans="3:19" ht="15.75">
      <c r="C86" s="288"/>
      <c r="D86" s="288"/>
      <c r="E86" s="288"/>
      <c r="F86" s="355"/>
      <c r="G86" s="353"/>
      <c r="R86" s="355"/>
      <c r="S86" s="353"/>
    </row>
    <row r="87" spans="3:19" ht="15.75">
      <c r="C87" s="288"/>
      <c r="D87" s="288"/>
      <c r="E87" s="288"/>
      <c r="F87" s="355"/>
      <c r="G87" s="353"/>
      <c r="R87" s="355"/>
      <c r="S87" s="353"/>
    </row>
    <row r="88" spans="3:19" ht="15.75">
      <c r="C88" s="288"/>
      <c r="D88" s="288"/>
      <c r="E88" s="288"/>
      <c r="F88" s="355"/>
      <c r="G88" s="353"/>
      <c r="R88" s="355"/>
      <c r="S88" s="353"/>
    </row>
    <row r="89" spans="3:19" ht="15.75">
      <c r="C89" s="288"/>
      <c r="D89" s="288"/>
      <c r="E89" s="288"/>
      <c r="F89" s="355"/>
      <c r="G89" s="353"/>
      <c r="R89" s="355"/>
      <c r="S89" s="353"/>
    </row>
    <row r="90" spans="3:19" ht="15.75">
      <c r="C90" s="288"/>
      <c r="D90" s="288"/>
      <c r="E90" s="288"/>
      <c r="F90" s="355"/>
      <c r="G90" s="353"/>
      <c r="R90" s="355"/>
      <c r="S90" s="353"/>
    </row>
    <row r="91" spans="3:19" ht="15.75">
      <c r="C91" s="288"/>
      <c r="D91" s="288"/>
      <c r="E91" s="288"/>
      <c r="F91" s="355"/>
      <c r="G91" s="353"/>
      <c r="R91" s="355"/>
      <c r="S91" s="353"/>
    </row>
    <row r="92" spans="3:19" ht="15.75">
      <c r="C92" s="288"/>
      <c r="D92" s="288"/>
      <c r="E92" s="288"/>
      <c r="F92" s="355"/>
      <c r="G92" s="353"/>
      <c r="R92" s="355"/>
      <c r="S92" s="353"/>
    </row>
    <row r="93" spans="3:19" ht="15.75">
      <c r="C93" s="288"/>
      <c r="D93" s="288"/>
      <c r="E93" s="288"/>
      <c r="F93" s="355"/>
      <c r="G93" s="353"/>
      <c r="R93" s="355"/>
      <c r="S93" s="353"/>
    </row>
    <row r="94" spans="3:19" ht="15.75">
      <c r="C94" s="288"/>
      <c r="D94" s="288"/>
      <c r="E94" s="288"/>
      <c r="F94" s="355"/>
      <c r="G94" s="353"/>
      <c r="R94" s="355"/>
      <c r="S94" s="353"/>
    </row>
    <row r="95" spans="3:19" ht="15.75">
      <c r="C95" s="288"/>
      <c r="D95" s="288"/>
      <c r="E95" s="288"/>
      <c r="F95" s="355"/>
      <c r="G95" s="353"/>
      <c r="R95" s="355"/>
      <c r="S95" s="353"/>
    </row>
    <row r="96" spans="3:19" ht="15.75">
      <c r="C96" s="288"/>
      <c r="D96" s="288"/>
      <c r="E96" s="288"/>
      <c r="F96" s="355"/>
      <c r="G96" s="353"/>
      <c r="R96" s="355"/>
      <c r="S96" s="353"/>
    </row>
    <row r="97" spans="3:19" ht="15.75">
      <c r="C97" s="288"/>
      <c r="D97" s="288"/>
      <c r="E97" s="288"/>
      <c r="F97" s="355"/>
      <c r="G97" s="353"/>
      <c r="R97" s="355"/>
      <c r="S97" s="353"/>
    </row>
    <row r="98" spans="3:19" ht="15.75">
      <c r="C98" s="288"/>
      <c r="D98" s="288"/>
      <c r="E98" s="288"/>
      <c r="F98" s="355"/>
      <c r="G98" s="353"/>
      <c r="R98" s="355"/>
      <c r="S98" s="353"/>
    </row>
    <row r="99" spans="3:19" ht="15.75">
      <c r="C99" s="288"/>
      <c r="D99" s="288"/>
      <c r="E99" s="288"/>
      <c r="F99" s="355"/>
      <c r="G99" s="353"/>
      <c r="R99" s="355"/>
      <c r="S99" s="353"/>
    </row>
    <row r="100" spans="3:19" ht="15.75">
      <c r="C100" s="288"/>
      <c r="D100" s="288"/>
      <c r="E100" s="288"/>
      <c r="F100" s="355"/>
      <c r="G100" s="353"/>
      <c r="R100" s="355"/>
      <c r="S100" s="353"/>
    </row>
    <row r="101" spans="3:19" ht="15.75">
      <c r="C101" s="288"/>
      <c r="D101" s="288"/>
      <c r="E101" s="288"/>
      <c r="F101" s="355"/>
      <c r="G101" s="353"/>
      <c r="R101" s="355"/>
      <c r="S101" s="353"/>
    </row>
    <row r="102" spans="3:19" ht="15.75">
      <c r="C102" s="288"/>
      <c r="D102" s="288"/>
      <c r="E102" s="288"/>
      <c r="F102" s="355"/>
      <c r="G102" s="353"/>
      <c r="R102" s="355"/>
      <c r="S102" s="353"/>
    </row>
    <row r="103" spans="3:19" ht="15.75">
      <c r="C103" s="288"/>
      <c r="D103" s="288"/>
      <c r="E103" s="288"/>
      <c r="F103" s="355"/>
      <c r="G103" s="353"/>
      <c r="R103" s="355"/>
      <c r="S103" s="353"/>
    </row>
    <row r="104" spans="3:19" ht="15.75">
      <c r="C104" s="288"/>
      <c r="D104" s="288"/>
      <c r="E104" s="288"/>
      <c r="F104" s="355"/>
      <c r="G104" s="353"/>
      <c r="R104" s="355"/>
      <c r="S104" s="353"/>
    </row>
    <row r="105" spans="3:19" ht="15.75">
      <c r="C105" s="288"/>
      <c r="D105" s="288"/>
      <c r="E105" s="288"/>
      <c r="F105" s="355"/>
      <c r="G105" s="353"/>
      <c r="R105" s="355"/>
      <c r="S105" s="353"/>
    </row>
    <row r="106" spans="3:19" ht="15.75">
      <c r="C106" s="288"/>
      <c r="D106" s="288"/>
      <c r="E106" s="288"/>
      <c r="F106" s="355"/>
      <c r="G106" s="353"/>
      <c r="R106" s="355"/>
      <c r="S106" s="353"/>
    </row>
    <row r="107" spans="3:19" ht="15.75">
      <c r="C107" s="288"/>
      <c r="D107" s="288"/>
      <c r="E107" s="288"/>
      <c r="F107" s="355"/>
      <c r="G107" s="353"/>
      <c r="R107" s="355"/>
      <c r="S107" s="353"/>
    </row>
    <row r="108" spans="3:19" ht="15.75">
      <c r="C108" s="288"/>
      <c r="D108" s="288"/>
      <c r="E108" s="288"/>
      <c r="F108" s="355"/>
      <c r="G108" s="353"/>
      <c r="R108" s="355"/>
      <c r="S108" s="353"/>
    </row>
    <row r="109" spans="3:19" ht="15.75">
      <c r="C109" s="288"/>
      <c r="D109" s="288"/>
      <c r="E109" s="288"/>
      <c r="F109" s="355"/>
      <c r="G109" s="353"/>
      <c r="R109" s="355"/>
      <c r="S109" s="353"/>
    </row>
    <row r="110" spans="3:19" ht="15.75">
      <c r="C110" s="288"/>
      <c r="D110" s="288"/>
      <c r="E110" s="288"/>
      <c r="F110" s="355"/>
      <c r="G110" s="353"/>
      <c r="R110" s="355"/>
      <c r="S110" s="353"/>
    </row>
    <row r="111" spans="3:19" ht="15.75">
      <c r="C111" s="288"/>
      <c r="D111" s="288"/>
      <c r="E111" s="288"/>
      <c r="F111" s="355"/>
      <c r="G111" s="353"/>
      <c r="R111" s="355"/>
      <c r="S111" s="353"/>
    </row>
    <row r="112" spans="3:19" ht="15.75">
      <c r="C112" s="288"/>
      <c r="D112" s="288"/>
      <c r="E112" s="288"/>
      <c r="F112" s="355"/>
      <c r="G112" s="353"/>
      <c r="R112" s="355"/>
      <c r="S112" s="353"/>
    </row>
    <row r="113" spans="3:19" ht="15.75">
      <c r="C113" s="288"/>
      <c r="D113" s="288"/>
      <c r="E113" s="288"/>
      <c r="F113" s="355"/>
      <c r="G113" s="353"/>
      <c r="R113" s="355"/>
      <c r="S113" s="353"/>
    </row>
    <row r="114" spans="3:19" ht="15.75">
      <c r="C114" s="288"/>
      <c r="D114" s="288"/>
      <c r="E114" s="288"/>
      <c r="F114" s="355"/>
      <c r="G114" s="353"/>
      <c r="R114" s="355"/>
      <c r="S114" s="353"/>
    </row>
    <row r="115" spans="3:19" ht="15.75">
      <c r="C115" s="288"/>
      <c r="D115" s="288"/>
      <c r="E115" s="288"/>
      <c r="F115" s="355"/>
      <c r="G115" s="353"/>
      <c r="R115" s="355"/>
      <c r="S115" s="353"/>
    </row>
    <row r="116" spans="3:19" ht="15.75">
      <c r="C116" s="288"/>
      <c r="D116" s="288"/>
      <c r="E116" s="288"/>
      <c r="F116" s="355"/>
      <c r="G116" s="353"/>
      <c r="R116" s="355"/>
      <c r="S116" s="353"/>
    </row>
    <row r="117" spans="3:19" ht="15.75">
      <c r="C117" s="288"/>
      <c r="D117" s="288"/>
      <c r="E117" s="288"/>
      <c r="F117" s="355"/>
      <c r="G117" s="353"/>
      <c r="R117" s="355"/>
      <c r="S117" s="353"/>
    </row>
    <row r="118" spans="3:19" ht="15.75">
      <c r="C118" s="288"/>
      <c r="D118" s="288"/>
      <c r="E118" s="288"/>
      <c r="F118" s="355"/>
      <c r="G118" s="353"/>
      <c r="R118" s="355"/>
      <c r="S118" s="353"/>
    </row>
    <row r="119" spans="3:19" ht="15.75">
      <c r="C119" s="288"/>
      <c r="D119" s="288"/>
      <c r="E119" s="288"/>
      <c r="F119" s="355"/>
      <c r="G119" s="353"/>
      <c r="R119" s="355"/>
      <c r="S119" s="353"/>
    </row>
    <row r="120" spans="3:19" ht="15.75">
      <c r="C120" s="288"/>
      <c r="D120" s="288"/>
      <c r="E120" s="288"/>
      <c r="F120" s="355"/>
      <c r="G120" s="353"/>
      <c r="R120" s="355"/>
      <c r="S120" s="353"/>
    </row>
    <row r="121" spans="3:19" ht="15.75">
      <c r="C121" s="288"/>
      <c r="D121" s="288"/>
      <c r="E121" s="288"/>
      <c r="F121" s="355"/>
      <c r="G121" s="353"/>
      <c r="R121" s="355"/>
      <c r="S121" s="353"/>
    </row>
    <row r="122" spans="3:19" ht="15.75">
      <c r="C122" s="288"/>
      <c r="D122" s="288"/>
      <c r="E122" s="288"/>
      <c r="F122" s="355"/>
      <c r="G122" s="353"/>
      <c r="R122" s="355"/>
      <c r="S122" s="353"/>
    </row>
    <row r="123" spans="3:19" ht="15.75">
      <c r="C123" s="288"/>
      <c r="D123" s="288"/>
      <c r="E123" s="288"/>
      <c r="F123" s="355"/>
      <c r="G123" s="353"/>
      <c r="R123" s="355"/>
      <c r="S123" s="353"/>
    </row>
    <row r="124" spans="3:19" ht="15.75">
      <c r="C124" s="288"/>
      <c r="D124" s="288"/>
      <c r="E124" s="288"/>
      <c r="F124" s="355"/>
      <c r="G124" s="353"/>
      <c r="R124" s="355"/>
      <c r="S124" s="353"/>
    </row>
    <row r="125" spans="3:19" ht="15.75">
      <c r="C125" s="288"/>
      <c r="D125" s="288"/>
      <c r="E125" s="288"/>
      <c r="F125" s="355"/>
      <c r="G125" s="353"/>
      <c r="R125" s="355"/>
      <c r="S125" s="353"/>
    </row>
    <row r="126" spans="3:19" ht="15.75">
      <c r="C126" s="288"/>
      <c r="D126" s="288"/>
      <c r="E126" s="288"/>
      <c r="F126" s="355"/>
      <c r="G126" s="353"/>
      <c r="R126" s="355"/>
      <c r="S126" s="353"/>
    </row>
    <row r="127" spans="3:19" ht="15.75">
      <c r="C127" s="288"/>
      <c r="D127" s="288"/>
      <c r="E127" s="288"/>
      <c r="F127" s="355"/>
      <c r="G127" s="353"/>
      <c r="R127" s="355"/>
      <c r="S127" s="353"/>
    </row>
    <row r="128" spans="3:19" ht="15.75">
      <c r="C128" s="288"/>
      <c r="D128" s="288"/>
      <c r="E128" s="288"/>
      <c r="F128" s="355"/>
      <c r="G128" s="353"/>
      <c r="R128" s="355"/>
      <c r="S128" s="353"/>
    </row>
    <row r="129" spans="3:19" ht="15.75">
      <c r="C129" s="288"/>
      <c r="D129" s="288"/>
      <c r="E129" s="288"/>
      <c r="F129" s="355"/>
      <c r="G129" s="353"/>
      <c r="R129" s="355"/>
      <c r="S129" s="353"/>
    </row>
    <row r="130" spans="3:19" ht="15.75">
      <c r="C130" s="288"/>
      <c r="D130" s="288"/>
      <c r="E130" s="288"/>
      <c r="F130" s="355"/>
      <c r="G130" s="353"/>
      <c r="R130" s="355"/>
      <c r="S130" s="353"/>
    </row>
    <row r="131" spans="3:19" ht="15.75">
      <c r="C131" s="288"/>
      <c r="D131" s="288"/>
      <c r="E131" s="288"/>
      <c r="F131" s="355"/>
      <c r="G131" s="353"/>
      <c r="R131" s="355"/>
      <c r="S131" s="353"/>
    </row>
    <row r="132" spans="3:19" ht="15.75">
      <c r="C132" s="288"/>
      <c r="D132" s="288"/>
      <c r="E132" s="288"/>
      <c r="F132" s="355"/>
      <c r="G132" s="353"/>
      <c r="R132" s="355"/>
      <c r="S132" s="353"/>
    </row>
    <row r="133" spans="3:19" ht="15.75">
      <c r="C133" s="288"/>
      <c r="D133" s="288"/>
      <c r="E133" s="288"/>
      <c r="F133" s="355"/>
      <c r="G133" s="353"/>
      <c r="R133" s="355"/>
      <c r="S133" s="353"/>
    </row>
    <row r="134" spans="3:19" ht="15.75">
      <c r="C134" s="288"/>
      <c r="D134" s="288"/>
      <c r="E134" s="288"/>
      <c r="F134" s="355"/>
      <c r="G134" s="353"/>
      <c r="R134" s="355"/>
      <c r="S134" s="353"/>
    </row>
    <row r="135" spans="3:19" ht="15.75">
      <c r="C135" s="288"/>
      <c r="D135" s="288"/>
      <c r="E135" s="288"/>
      <c r="F135" s="355"/>
      <c r="G135" s="353"/>
      <c r="R135" s="355"/>
      <c r="S135" s="353"/>
    </row>
    <row r="136" spans="3:19" ht="15.75">
      <c r="C136" s="288"/>
      <c r="D136" s="288"/>
      <c r="E136" s="288"/>
      <c r="F136" s="355"/>
      <c r="G136" s="353"/>
      <c r="R136" s="355"/>
      <c r="S136" s="353"/>
    </row>
    <row r="137" spans="3:19" ht="15.75">
      <c r="C137" s="288"/>
      <c r="D137" s="288"/>
      <c r="E137" s="288"/>
      <c r="F137" s="355"/>
      <c r="G137" s="353"/>
      <c r="R137" s="355"/>
      <c r="S137" s="353"/>
    </row>
    <row r="138" spans="3:19" ht="15.75">
      <c r="C138" s="288"/>
      <c r="D138" s="288"/>
      <c r="E138" s="288"/>
      <c r="F138" s="355"/>
      <c r="G138" s="353"/>
      <c r="R138" s="355"/>
      <c r="S138" s="353"/>
    </row>
    <row r="139" spans="3:19" ht="15.75">
      <c r="C139" s="288"/>
      <c r="D139" s="288"/>
      <c r="E139" s="288"/>
      <c r="F139" s="355"/>
      <c r="G139" s="353"/>
      <c r="R139" s="355"/>
      <c r="S139" s="353"/>
    </row>
    <row r="140" spans="3:19" ht="15.75">
      <c r="C140" s="288"/>
      <c r="D140" s="288"/>
      <c r="E140" s="288"/>
      <c r="F140" s="355"/>
      <c r="G140" s="353"/>
      <c r="R140" s="355"/>
      <c r="S140" s="353"/>
    </row>
    <row r="141" spans="3:19" ht="15.75">
      <c r="C141" s="288"/>
      <c r="D141" s="288"/>
      <c r="E141" s="288"/>
      <c r="F141" s="355"/>
      <c r="G141" s="353"/>
      <c r="R141" s="355"/>
      <c r="S141" s="353"/>
    </row>
    <row r="142" spans="3:19" ht="15.75">
      <c r="C142" s="288"/>
      <c r="D142" s="288"/>
      <c r="E142" s="288"/>
      <c r="F142" s="355"/>
      <c r="G142" s="353"/>
      <c r="R142" s="355"/>
      <c r="S142" s="353"/>
    </row>
    <row r="143" spans="3:19" ht="15.75">
      <c r="C143" s="288"/>
      <c r="D143" s="288"/>
      <c r="E143" s="288"/>
      <c r="F143" s="355"/>
      <c r="G143" s="353"/>
      <c r="R143" s="355"/>
      <c r="S143" s="353"/>
    </row>
    <row r="144" spans="3:19" ht="15.75">
      <c r="C144" s="288"/>
      <c r="D144" s="288"/>
      <c r="E144" s="288"/>
      <c r="F144" s="355"/>
      <c r="G144" s="353"/>
      <c r="R144" s="355"/>
      <c r="S144" s="353"/>
    </row>
    <row r="145" spans="3:19" ht="15.75">
      <c r="C145" s="288"/>
      <c r="D145" s="288"/>
      <c r="E145" s="288"/>
      <c r="F145" s="355"/>
      <c r="G145" s="353"/>
      <c r="R145" s="355"/>
      <c r="S145" s="353"/>
    </row>
    <row r="146" spans="3:19" ht="15.75">
      <c r="C146" s="288"/>
      <c r="D146" s="288"/>
      <c r="E146" s="288"/>
      <c r="F146" s="355"/>
      <c r="G146" s="353"/>
      <c r="R146" s="355"/>
      <c r="S146" s="353"/>
    </row>
    <row r="147" spans="3:19" ht="15.75">
      <c r="C147" s="288"/>
      <c r="D147" s="288"/>
      <c r="E147" s="288"/>
      <c r="F147" s="355"/>
      <c r="G147" s="353"/>
      <c r="R147" s="355"/>
      <c r="S147" s="353"/>
    </row>
    <row r="148" spans="3:19" ht="15.75">
      <c r="C148" s="288"/>
      <c r="D148" s="288"/>
      <c r="E148" s="288"/>
      <c r="F148" s="355"/>
      <c r="G148" s="353"/>
      <c r="R148" s="355"/>
      <c r="S148" s="353"/>
    </row>
    <row r="149" spans="3:19" ht="15.75">
      <c r="C149" s="288"/>
      <c r="D149" s="288"/>
      <c r="E149" s="288"/>
      <c r="F149" s="355"/>
      <c r="G149" s="353"/>
      <c r="R149" s="355"/>
      <c r="S149" s="353"/>
    </row>
    <row r="150" spans="3:19" ht="15.75">
      <c r="C150" s="288"/>
      <c r="D150" s="288"/>
      <c r="E150" s="288"/>
      <c r="F150" s="355"/>
      <c r="G150" s="353"/>
      <c r="R150" s="355"/>
      <c r="S150" s="353"/>
    </row>
    <row r="151" spans="3:19" ht="15.75">
      <c r="C151" s="288"/>
      <c r="D151" s="288"/>
      <c r="E151" s="288"/>
      <c r="F151" s="355"/>
      <c r="G151" s="353"/>
      <c r="R151" s="355"/>
      <c r="S151" s="353"/>
    </row>
    <row r="152" spans="3:19" ht="15.75">
      <c r="C152" s="288"/>
      <c r="D152" s="288"/>
      <c r="E152" s="288"/>
      <c r="F152" s="355"/>
      <c r="G152" s="353"/>
      <c r="R152" s="355"/>
      <c r="S152" s="353"/>
    </row>
    <row r="153" spans="3:19" ht="15.75">
      <c r="C153" s="288"/>
      <c r="D153" s="288"/>
      <c r="E153" s="288"/>
      <c r="F153" s="355"/>
      <c r="G153" s="353"/>
      <c r="R153" s="355"/>
      <c r="S153" s="353"/>
    </row>
    <row r="154" spans="3:19" ht="15.75">
      <c r="C154" s="288"/>
      <c r="D154" s="288"/>
      <c r="E154" s="288"/>
      <c r="F154" s="355"/>
      <c r="G154" s="353"/>
      <c r="R154" s="355"/>
      <c r="S154" s="353"/>
    </row>
    <row r="155" spans="3:19" ht="15.75">
      <c r="C155" s="288"/>
      <c r="D155" s="288"/>
      <c r="E155" s="288"/>
      <c r="F155" s="355"/>
      <c r="G155" s="353"/>
      <c r="R155" s="355"/>
      <c r="S155" s="353"/>
    </row>
    <row r="156" spans="3:19" ht="15.75">
      <c r="C156" s="288"/>
      <c r="D156" s="288"/>
      <c r="E156" s="288"/>
      <c r="F156" s="355"/>
      <c r="G156" s="353"/>
      <c r="R156" s="355"/>
      <c r="S156" s="353"/>
    </row>
    <row r="157" spans="3:19" ht="15.75">
      <c r="C157" s="288"/>
      <c r="D157" s="288"/>
      <c r="E157" s="288"/>
      <c r="F157" s="355"/>
      <c r="G157" s="353"/>
      <c r="R157" s="355"/>
      <c r="S157" s="353"/>
    </row>
    <row r="158" spans="3:19" ht="15.75">
      <c r="C158" s="288"/>
      <c r="D158" s="288"/>
      <c r="E158" s="288"/>
      <c r="F158" s="355"/>
      <c r="G158" s="353"/>
      <c r="R158" s="355"/>
      <c r="S158" s="353"/>
    </row>
    <row r="159" spans="3:19" ht="15.75">
      <c r="C159" s="288"/>
      <c r="D159" s="288"/>
      <c r="E159" s="288"/>
      <c r="F159" s="355"/>
      <c r="G159" s="353"/>
      <c r="R159" s="355"/>
      <c r="S159" s="353"/>
    </row>
    <row r="160" spans="3:19" ht="15.75">
      <c r="C160" s="288"/>
      <c r="D160" s="288"/>
      <c r="E160" s="288"/>
      <c r="F160" s="355"/>
      <c r="G160" s="353"/>
      <c r="R160" s="355"/>
      <c r="S160" s="353"/>
    </row>
    <row r="161" spans="3:19" ht="15.75">
      <c r="C161" s="288"/>
      <c r="D161" s="288"/>
      <c r="E161" s="288"/>
      <c r="F161" s="355"/>
      <c r="G161" s="353"/>
      <c r="R161" s="355"/>
      <c r="S161" s="353"/>
    </row>
    <row r="162" spans="3:19" ht="15.75">
      <c r="C162" s="288"/>
      <c r="D162" s="288"/>
      <c r="E162" s="288"/>
      <c r="F162" s="355"/>
      <c r="G162" s="353"/>
      <c r="R162" s="355"/>
      <c r="S162" s="353"/>
    </row>
    <row r="163" spans="3:19" ht="15.75">
      <c r="C163" s="288"/>
      <c r="D163" s="288"/>
      <c r="E163" s="288"/>
      <c r="F163" s="355"/>
      <c r="G163" s="353"/>
      <c r="R163" s="355"/>
      <c r="S163" s="353"/>
    </row>
    <row r="164" spans="3:19" ht="15.75">
      <c r="C164" s="288"/>
      <c r="D164" s="288"/>
      <c r="E164" s="288"/>
      <c r="F164" s="355"/>
      <c r="G164" s="353"/>
      <c r="R164" s="355"/>
      <c r="S164" s="353"/>
    </row>
    <row r="165" spans="3:19" ht="15.75">
      <c r="C165" s="288"/>
      <c r="D165" s="288"/>
      <c r="E165" s="288"/>
      <c r="F165" s="355"/>
      <c r="G165" s="353"/>
      <c r="R165" s="355"/>
      <c r="S165" s="353"/>
    </row>
    <row r="166" spans="3:19" ht="15.75">
      <c r="C166" s="288"/>
      <c r="D166" s="288"/>
      <c r="E166" s="288"/>
      <c r="F166" s="355"/>
      <c r="G166" s="353"/>
      <c r="R166" s="355"/>
      <c r="S166" s="353"/>
    </row>
    <row r="167" spans="3:19" ht="15.75">
      <c r="C167" s="288"/>
      <c r="D167" s="288"/>
      <c r="E167" s="288"/>
      <c r="F167" s="355"/>
      <c r="G167" s="353"/>
      <c r="R167" s="355"/>
      <c r="S167" s="353"/>
    </row>
    <row r="168" spans="3:19" ht="15.75">
      <c r="C168" s="288"/>
      <c r="D168" s="288"/>
      <c r="E168" s="288"/>
      <c r="F168" s="355"/>
      <c r="G168" s="353"/>
      <c r="R168" s="355"/>
      <c r="S168" s="353"/>
    </row>
    <row r="169" spans="3:19" ht="15.75">
      <c r="C169" s="288"/>
      <c r="D169" s="288"/>
      <c r="E169" s="288"/>
      <c r="F169" s="355"/>
      <c r="G169" s="353"/>
      <c r="R169" s="355"/>
      <c r="S169" s="353"/>
    </row>
    <row r="170" spans="3:19" ht="15.75">
      <c r="C170" s="288"/>
      <c r="D170" s="288"/>
      <c r="E170" s="288"/>
      <c r="F170" s="355"/>
      <c r="G170" s="353"/>
      <c r="R170" s="355"/>
      <c r="S170" s="353"/>
    </row>
    <row r="171" spans="3:19" ht="15.75">
      <c r="C171" s="288"/>
      <c r="D171" s="288"/>
      <c r="E171" s="288"/>
      <c r="F171" s="355"/>
      <c r="G171" s="353"/>
      <c r="R171" s="355"/>
      <c r="S171" s="353"/>
    </row>
    <row r="172" spans="3:19" ht="15.75">
      <c r="C172" s="288"/>
      <c r="D172" s="288"/>
      <c r="E172" s="288"/>
      <c r="F172" s="355"/>
      <c r="G172" s="353"/>
      <c r="R172" s="355"/>
      <c r="S172" s="353"/>
    </row>
    <row r="173" spans="3:19" ht="15.75">
      <c r="C173" s="288"/>
      <c r="D173" s="288"/>
      <c r="E173" s="288"/>
      <c r="F173" s="355"/>
      <c r="G173" s="353"/>
      <c r="R173" s="355"/>
      <c r="S173" s="353"/>
    </row>
    <row r="174" spans="3:19" ht="15.75">
      <c r="C174" s="288"/>
      <c r="D174" s="288"/>
      <c r="E174" s="288"/>
      <c r="F174" s="355"/>
      <c r="G174" s="353"/>
      <c r="R174" s="355"/>
      <c r="S174" s="353"/>
    </row>
    <row r="175" spans="3:19" ht="15.75">
      <c r="C175" s="288"/>
      <c r="D175" s="288"/>
      <c r="E175" s="288"/>
      <c r="F175" s="355"/>
      <c r="G175" s="353"/>
      <c r="R175" s="355"/>
      <c r="S175" s="353"/>
    </row>
    <row r="176" spans="3:19" ht="15.75">
      <c r="C176" s="288"/>
      <c r="D176" s="288"/>
      <c r="E176" s="288"/>
      <c r="F176" s="355"/>
      <c r="G176" s="353"/>
      <c r="R176" s="355"/>
      <c r="S176" s="353"/>
    </row>
    <row r="177" spans="3:19" ht="15.75">
      <c r="C177" s="288"/>
      <c r="D177" s="288"/>
      <c r="E177" s="288"/>
      <c r="F177" s="355"/>
      <c r="G177" s="353"/>
      <c r="R177" s="355"/>
      <c r="S177" s="353"/>
    </row>
    <row r="178" spans="3:19" ht="15.75">
      <c r="C178" s="288"/>
      <c r="D178" s="288"/>
      <c r="E178" s="288"/>
      <c r="F178" s="355"/>
      <c r="G178" s="353"/>
      <c r="R178" s="355"/>
      <c r="S178" s="353"/>
    </row>
    <row r="179" spans="3:19" ht="15.75">
      <c r="C179" s="288"/>
      <c r="D179" s="288"/>
      <c r="E179" s="288"/>
      <c r="F179" s="355"/>
      <c r="G179" s="353"/>
      <c r="R179" s="355"/>
      <c r="S179" s="353"/>
    </row>
    <row r="180" spans="3:19" ht="15.75">
      <c r="C180" s="288"/>
      <c r="D180" s="288"/>
      <c r="E180" s="288"/>
      <c r="F180" s="355"/>
      <c r="G180" s="353"/>
      <c r="R180" s="355"/>
      <c r="S180" s="353"/>
    </row>
    <row r="181" spans="3:19" ht="15.75">
      <c r="C181" s="288"/>
      <c r="D181" s="288"/>
      <c r="E181" s="288"/>
      <c r="F181" s="355"/>
      <c r="G181" s="353"/>
      <c r="R181" s="355"/>
      <c r="S181" s="353"/>
    </row>
    <row r="182" spans="3:19" ht="15.75">
      <c r="C182" s="288"/>
      <c r="D182" s="288"/>
      <c r="E182" s="288"/>
      <c r="F182" s="355"/>
      <c r="G182" s="353"/>
      <c r="R182" s="355"/>
      <c r="S182" s="353"/>
    </row>
    <row r="183" spans="3:19" ht="15.75">
      <c r="C183" s="288"/>
      <c r="D183" s="288"/>
      <c r="E183" s="288"/>
      <c r="F183" s="355"/>
      <c r="G183" s="353"/>
      <c r="R183" s="355"/>
      <c r="S183" s="353"/>
    </row>
    <row r="184" spans="3:19" ht="15.75">
      <c r="C184" s="288"/>
      <c r="D184" s="288"/>
      <c r="E184" s="288"/>
      <c r="F184" s="355"/>
      <c r="G184" s="353"/>
      <c r="R184" s="355"/>
      <c r="S184" s="353"/>
    </row>
    <row r="185" spans="3:19" ht="15.75">
      <c r="C185" s="288"/>
      <c r="D185" s="288"/>
      <c r="E185" s="288"/>
      <c r="F185" s="355"/>
      <c r="G185" s="353"/>
      <c r="R185" s="355"/>
      <c r="S185" s="353"/>
    </row>
    <row r="186" spans="3:19" ht="15.75">
      <c r="C186" s="288"/>
      <c r="D186" s="288"/>
      <c r="E186" s="288"/>
      <c r="F186" s="355"/>
      <c r="G186" s="353"/>
      <c r="R186" s="355"/>
      <c r="S186" s="353"/>
    </row>
    <row r="187" spans="3:19" ht="15.75">
      <c r="C187" s="288"/>
      <c r="D187" s="288"/>
      <c r="E187" s="288"/>
      <c r="F187" s="355"/>
      <c r="G187" s="353"/>
      <c r="R187" s="355"/>
      <c r="S187" s="353"/>
    </row>
    <row r="188" spans="3:19" ht="15.75">
      <c r="C188" s="288"/>
      <c r="D188" s="288"/>
      <c r="E188" s="288"/>
      <c r="F188" s="355"/>
      <c r="G188" s="353"/>
      <c r="R188" s="355"/>
      <c r="S188" s="353"/>
    </row>
    <row r="189" spans="3:19" ht="15.75">
      <c r="C189" s="288"/>
      <c r="D189" s="288"/>
      <c r="E189" s="288"/>
      <c r="F189" s="355"/>
      <c r="G189" s="353"/>
      <c r="R189" s="355"/>
      <c r="S189" s="353"/>
    </row>
    <row r="190" spans="3:19" ht="15.75">
      <c r="C190" s="288"/>
      <c r="D190" s="288"/>
      <c r="E190" s="288"/>
      <c r="F190" s="355"/>
      <c r="G190" s="353"/>
      <c r="R190" s="355"/>
      <c r="S190" s="353"/>
    </row>
    <row r="191" spans="3:19" ht="15.75">
      <c r="C191" s="288"/>
      <c r="D191" s="288"/>
      <c r="E191" s="288"/>
      <c r="F191" s="355"/>
      <c r="G191" s="353"/>
      <c r="R191" s="355"/>
      <c r="S191" s="353"/>
    </row>
    <row r="192" spans="3:19" ht="15.75">
      <c r="C192" s="288"/>
      <c r="D192" s="288"/>
      <c r="E192" s="288"/>
      <c r="F192" s="355"/>
      <c r="G192" s="353"/>
      <c r="R192" s="355"/>
      <c r="S192" s="353"/>
    </row>
    <row r="193" spans="3:19" ht="15.75">
      <c r="C193" s="288"/>
      <c r="D193" s="288"/>
      <c r="E193" s="288"/>
      <c r="F193" s="355"/>
      <c r="G193" s="353"/>
      <c r="R193" s="355"/>
      <c r="S193" s="353"/>
    </row>
    <row r="194" spans="3:19" ht="15.75">
      <c r="C194" s="288"/>
      <c r="D194" s="288"/>
      <c r="E194" s="288"/>
      <c r="F194" s="355"/>
      <c r="G194" s="353"/>
      <c r="R194" s="355"/>
      <c r="S194" s="353"/>
    </row>
    <row r="195" spans="3:19" ht="15.75">
      <c r="C195" s="288"/>
      <c r="D195" s="288"/>
      <c r="E195" s="288"/>
      <c r="F195" s="355"/>
      <c r="G195" s="353"/>
      <c r="R195" s="355"/>
      <c r="S195" s="353"/>
    </row>
    <row r="196" spans="3:19" ht="15.75">
      <c r="C196" s="288"/>
      <c r="D196" s="288"/>
      <c r="E196" s="288"/>
      <c r="F196" s="355"/>
      <c r="G196" s="353"/>
      <c r="R196" s="355"/>
      <c r="S196" s="353"/>
    </row>
    <row r="197" spans="3:19" ht="15.75">
      <c r="C197" s="288"/>
      <c r="D197" s="288"/>
      <c r="E197" s="288"/>
      <c r="F197" s="355"/>
      <c r="G197" s="353"/>
      <c r="R197" s="355"/>
      <c r="S197" s="353"/>
    </row>
    <row r="198" spans="3:19" ht="15.75">
      <c r="C198" s="288"/>
      <c r="D198" s="288"/>
      <c r="E198" s="288"/>
      <c r="F198" s="355"/>
      <c r="G198" s="353"/>
      <c r="R198" s="355"/>
      <c r="S198" s="353"/>
    </row>
    <row r="199" spans="3:19" ht="15.75">
      <c r="C199" s="288"/>
      <c r="D199" s="288"/>
      <c r="E199" s="288"/>
      <c r="F199" s="355"/>
      <c r="G199" s="353"/>
      <c r="R199" s="355"/>
      <c r="S199" s="353"/>
    </row>
    <row r="200" spans="3:19" ht="15.75">
      <c r="C200" s="288"/>
      <c r="D200" s="288"/>
      <c r="E200" s="288"/>
      <c r="F200" s="355"/>
      <c r="G200" s="353"/>
      <c r="R200" s="355"/>
      <c r="S200" s="353"/>
    </row>
    <row r="201" spans="3:19" ht="15.75">
      <c r="C201" s="288"/>
      <c r="D201" s="288"/>
      <c r="E201" s="288"/>
      <c r="F201" s="355"/>
      <c r="G201" s="353"/>
      <c r="R201" s="355"/>
      <c r="S201" s="353"/>
    </row>
    <row r="202" spans="3:19" ht="15.75">
      <c r="C202" s="288"/>
      <c r="D202" s="288"/>
      <c r="E202" s="288"/>
      <c r="F202" s="355"/>
      <c r="G202" s="353"/>
      <c r="R202" s="355"/>
      <c r="S202" s="353"/>
    </row>
    <row r="203" spans="3:19" ht="15.75">
      <c r="C203" s="288"/>
      <c r="D203" s="288"/>
      <c r="E203" s="288"/>
      <c r="F203" s="355"/>
      <c r="G203" s="353"/>
      <c r="R203" s="355"/>
      <c r="S203" s="353"/>
    </row>
    <row r="204" spans="3:19" ht="15.75">
      <c r="C204" s="288"/>
      <c r="D204" s="288"/>
      <c r="E204" s="288"/>
      <c r="F204" s="355"/>
      <c r="G204" s="353"/>
      <c r="R204" s="355"/>
      <c r="S204" s="353"/>
    </row>
    <row r="205" spans="3:19" ht="15.75">
      <c r="C205" s="288"/>
      <c r="D205" s="288"/>
      <c r="E205" s="288"/>
      <c r="F205" s="355"/>
      <c r="G205" s="353"/>
      <c r="R205" s="355"/>
      <c r="S205" s="353"/>
    </row>
    <row r="206" spans="3:19" ht="15.75">
      <c r="C206" s="288"/>
      <c r="D206" s="288"/>
      <c r="E206" s="288"/>
      <c r="F206" s="355"/>
      <c r="G206" s="353"/>
      <c r="R206" s="355"/>
      <c r="S206" s="353"/>
    </row>
    <row r="207" spans="3:19" ht="15.75">
      <c r="C207" s="288"/>
      <c r="D207" s="288"/>
      <c r="E207" s="288"/>
      <c r="F207" s="355"/>
      <c r="G207" s="353"/>
      <c r="R207" s="355"/>
      <c r="S207" s="353"/>
    </row>
    <row r="208" spans="3:19" ht="15.75">
      <c r="C208" s="288"/>
      <c r="D208" s="288"/>
      <c r="E208" s="288"/>
      <c r="F208" s="355"/>
      <c r="G208" s="353"/>
      <c r="R208" s="355"/>
      <c r="S208" s="353"/>
    </row>
    <row r="209" spans="3:19" ht="15.75">
      <c r="C209" s="288"/>
      <c r="D209" s="288"/>
      <c r="E209" s="288"/>
      <c r="F209" s="355"/>
      <c r="G209" s="353"/>
      <c r="R209" s="355"/>
      <c r="S209" s="353"/>
    </row>
    <row r="210" spans="3:19" ht="15.75">
      <c r="C210" s="288"/>
      <c r="D210" s="288"/>
      <c r="E210" s="288"/>
      <c r="F210" s="355"/>
      <c r="G210" s="353"/>
      <c r="R210" s="355"/>
      <c r="S210" s="353"/>
    </row>
    <row r="211" spans="3:19" ht="15.75">
      <c r="C211" s="288"/>
      <c r="D211" s="288"/>
      <c r="E211" s="288"/>
      <c r="F211" s="355"/>
      <c r="G211" s="353"/>
      <c r="R211" s="355"/>
      <c r="S211" s="353"/>
    </row>
    <row r="212" spans="3:19" ht="15.75">
      <c r="C212" s="288"/>
      <c r="D212" s="288"/>
      <c r="E212" s="288"/>
      <c r="F212" s="355"/>
      <c r="G212" s="353"/>
      <c r="R212" s="355"/>
      <c r="S212" s="353"/>
    </row>
    <row r="213" spans="3:19" ht="15.75">
      <c r="C213" s="288"/>
      <c r="D213" s="288"/>
      <c r="E213" s="288"/>
      <c r="F213" s="355"/>
      <c r="G213" s="353"/>
      <c r="R213" s="355"/>
      <c r="S213" s="353"/>
    </row>
    <row r="214" spans="3:19" ht="15.75">
      <c r="C214" s="288"/>
      <c r="D214" s="288"/>
      <c r="E214" s="288"/>
      <c r="F214" s="355"/>
      <c r="G214" s="353"/>
      <c r="R214" s="355"/>
      <c r="S214" s="353"/>
    </row>
    <row r="215" spans="3:19" ht="15.75">
      <c r="C215" s="288"/>
      <c r="D215" s="288"/>
      <c r="E215" s="288"/>
      <c r="F215" s="355"/>
      <c r="G215" s="353"/>
      <c r="R215" s="355"/>
      <c r="S215" s="353"/>
    </row>
    <row r="216" spans="3:19" ht="15.75">
      <c r="C216" s="288"/>
      <c r="D216" s="288"/>
      <c r="E216" s="288"/>
      <c r="F216" s="355"/>
      <c r="G216" s="353"/>
      <c r="R216" s="355"/>
      <c r="S216" s="353"/>
    </row>
    <row r="217" spans="3:19" ht="15.75">
      <c r="C217" s="288"/>
      <c r="D217" s="288"/>
      <c r="E217" s="288"/>
      <c r="F217" s="355"/>
      <c r="G217" s="353"/>
      <c r="R217" s="355"/>
      <c r="S217" s="353"/>
    </row>
    <row r="218" spans="3:19" ht="15.75">
      <c r="C218" s="288"/>
      <c r="D218" s="288"/>
      <c r="E218" s="288"/>
      <c r="F218" s="355"/>
      <c r="G218" s="353"/>
      <c r="R218" s="355"/>
      <c r="S218" s="353"/>
    </row>
    <row r="219" spans="3:19" ht="15.75">
      <c r="C219" s="288"/>
      <c r="D219" s="288"/>
      <c r="E219" s="288"/>
      <c r="F219" s="355"/>
      <c r="G219" s="353"/>
      <c r="R219" s="355"/>
      <c r="S219" s="353"/>
    </row>
    <row r="220" spans="3:19" ht="15.75">
      <c r="C220" s="288"/>
      <c r="D220" s="288"/>
      <c r="E220" s="288"/>
      <c r="F220" s="355"/>
      <c r="G220" s="353"/>
      <c r="R220" s="355"/>
      <c r="S220" s="353"/>
    </row>
    <row r="221" spans="3:19" ht="15.75">
      <c r="C221" s="288"/>
      <c r="D221" s="288"/>
      <c r="E221" s="288"/>
      <c r="F221" s="355"/>
      <c r="G221" s="353"/>
      <c r="R221" s="355"/>
      <c r="S221" s="353"/>
    </row>
    <row r="222" spans="3:19" ht="15.75">
      <c r="C222" s="288"/>
      <c r="D222" s="288"/>
      <c r="E222" s="288"/>
      <c r="F222" s="355"/>
      <c r="G222" s="353"/>
      <c r="R222" s="355"/>
      <c r="S222" s="353"/>
    </row>
    <row r="223" spans="3:19" ht="15.75">
      <c r="C223" s="288"/>
      <c r="D223" s="288"/>
      <c r="E223" s="288"/>
      <c r="F223" s="355"/>
      <c r="G223" s="353"/>
      <c r="R223" s="355"/>
      <c r="S223" s="353"/>
    </row>
    <row r="224" spans="3:19" ht="15.75">
      <c r="C224" s="288"/>
      <c r="D224" s="288"/>
      <c r="E224" s="288"/>
      <c r="F224" s="355"/>
      <c r="G224" s="353"/>
      <c r="R224" s="355"/>
      <c r="S224" s="353"/>
    </row>
    <row r="225" spans="3:19" ht="15.75">
      <c r="C225" s="288"/>
      <c r="D225" s="288"/>
      <c r="E225" s="288"/>
      <c r="F225" s="355"/>
      <c r="G225" s="353"/>
      <c r="R225" s="355"/>
      <c r="S225" s="353"/>
    </row>
    <row r="226" spans="3:19" ht="15.75">
      <c r="C226" s="288"/>
      <c r="D226" s="288"/>
      <c r="E226" s="288"/>
      <c r="F226" s="355"/>
      <c r="G226" s="353"/>
      <c r="R226" s="355"/>
      <c r="S226" s="353"/>
    </row>
    <row r="227" spans="3:19" ht="15.75">
      <c r="C227" s="288"/>
      <c r="D227" s="288"/>
      <c r="E227" s="288"/>
      <c r="F227" s="355"/>
      <c r="G227" s="353"/>
      <c r="R227" s="355"/>
      <c r="S227" s="353"/>
    </row>
    <row r="228" spans="3:19" ht="15.75">
      <c r="C228" s="288"/>
      <c r="D228" s="288"/>
      <c r="E228" s="288"/>
      <c r="F228" s="355"/>
      <c r="G228" s="353"/>
      <c r="R228" s="355"/>
      <c r="S228" s="353"/>
    </row>
    <row r="229" spans="3:19" ht="15.75">
      <c r="C229" s="288"/>
      <c r="D229" s="288"/>
      <c r="E229" s="288"/>
      <c r="F229" s="355"/>
      <c r="G229" s="353"/>
      <c r="R229" s="355"/>
      <c r="S229" s="353"/>
    </row>
    <row r="230" spans="3:19" ht="15.75">
      <c r="C230" s="288"/>
      <c r="D230" s="288"/>
      <c r="E230" s="288"/>
      <c r="F230" s="355"/>
      <c r="G230" s="353"/>
      <c r="R230" s="355"/>
      <c r="S230" s="353"/>
    </row>
    <row r="231" spans="3:19" ht="15.75">
      <c r="C231" s="288"/>
      <c r="D231" s="288"/>
      <c r="E231" s="288"/>
      <c r="F231" s="355"/>
      <c r="G231" s="353"/>
      <c r="R231" s="355"/>
      <c r="S231" s="353"/>
    </row>
    <row r="232" spans="3:19" ht="15.75">
      <c r="C232" s="288"/>
      <c r="D232" s="288"/>
      <c r="E232" s="288"/>
      <c r="F232" s="355"/>
      <c r="G232" s="353"/>
      <c r="R232" s="355"/>
      <c r="S232" s="353"/>
    </row>
    <row r="233" spans="3:19" ht="15.75">
      <c r="C233" s="288"/>
      <c r="D233" s="288"/>
      <c r="E233" s="288"/>
      <c r="F233" s="355"/>
      <c r="G233" s="353"/>
      <c r="R233" s="355"/>
      <c r="S233" s="353"/>
    </row>
    <row r="234" spans="3:19" ht="15.75">
      <c r="C234" s="288"/>
      <c r="D234" s="288"/>
      <c r="E234" s="288"/>
      <c r="F234" s="355"/>
      <c r="G234" s="353"/>
      <c r="R234" s="355"/>
      <c r="S234" s="353"/>
    </row>
    <row r="235" spans="3:19" ht="15.75">
      <c r="C235" s="288"/>
      <c r="D235" s="288"/>
      <c r="E235" s="288"/>
      <c r="F235" s="355"/>
      <c r="G235" s="353"/>
      <c r="R235" s="355"/>
      <c r="S235" s="353"/>
    </row>
    <row r="236" spans="3:19" ht="15.75">
      <c r="C236" s="288"/>
      <c r="D236" s="288"/>
      <c r="E236" s="288"/>
      <c r="F236" s="355"/>
      <c r="G236" s="353"/>
      <c r="R236" s="355"/>
      <c r="S236" s="353"/>
    </row>
    <row r="237" spans="3:19" ht="15.75">
      <c r="C237" s="288"/>
      <c r="D237" s="288"/>
      <c r="E237" s="288"/>
      <c r="F237" s="355"/>
      <c r="G237" s="353"/>
      <c r="R237" s="355"/>
      <c r="S237" s="353"/>
    </row>
    <row r="238" spans="3:19" ht="15.75">
      <c r="C238" s="288"/>
      <c r="D238" s="288"/>
      <c r="E238" s="288"/>
      <c r="F238" s="355"/>
      <c r="G238" s="353"/>
      <c r="R238" s="355"/>
      <c r="S238" s="353"/>
    </row>
    <row r="239" spans="3:19" ht="15.75">
      <c r="C239" s="288"/>
      <c r="D239" s="288"/>
      <c r="E239" s="288"/>
      <c r="F239" s="355"/>
      <c r="G239" s="353"/>
      <c r="R239" s="355"/>
      <c r="S239" s="353"/>
    </row>
    <row r="240" spans="3:19" ht="15.75">
      <c r="C240" s="288"/>
      <c r="D240" s="288"/>
      <c r="E240" s="288"/>
      <c r="F240" s="355"/>
      <c r="G240" s="353"/>
      <c r="R240" s="355"/>
      <c r="S240" s="353"/>
    </row>
    <row r="241" spans="3:19" ht="15.75">
      <c r="C241" s="288"/>
      <c r="D241" s="288"/>
      <c r="E241" s="288"/>
      <c r="F241" s="355"/>
      <c r="G241" s="353"/>
      <c r="R241" s="355"/>
      <c r="S241" s="353"/>
    </row>
    <row r="242" spans="3:19" ht="15.75">
      <c r="C242" s="288"/>
      <c r="D242" s="288"/>
      <c r="E242" s="288"/>
      <c r="F242" s="355"/>
      <c r="G242" s="353"/>
      <c r="R242" s="355"/>
      <c r="S242" s="353"/>
    </row>
    <row r="243" spans="3:19" ht="15.75">
      <c r="C243" s="288"/>
      <c r="D243" s="288"/>
      <c r="E243" s="288"/>
      <c r="F243" s="355"/>
      <c r="G243" s="353"/>
      <c r="R243" s="355"/>
      <c r="S243" s="353"/>
    </row>
    <row r="244" spans="3:19" ht="15.75">
      <c r="C244" s="288"/>
      <c r="D244" s="288"/>
      <c r="E244" s="288"/>
      <c r="F244" s="355"/>
      <c r="G244" s="353"/>
      <c r="R244" s="355"/>
      <c r="S244" s="353"/>
    </row>
    <row r="245" spans="3:19" ht="15.75">
      <c r="C245" s="288"/>
      <c r="D245" s="288"/>
      <c r="E245" s="288"/>
      <c r="F245" s="355"/>
      <c r="G245" s="353"/>
      <c r="R245" s="355"/>
      <c r="S245" s="353"/>
    </row>
    <row r="246" spans="3:19" ht="15.75">
      <c r="C246" s="288"/>
      <c r="D246" s="288"/>
      <c r="E246" s="288"/>
      <c r="F246" s="355"/>
      <c r="G246" s="353"/>
      <c r="R246" s="355"/>
      <c r="S246" s="353"/>
    </row>
    <row r="247" spans="3:19" ht="15.75">
      <c r="C247" s="288"/>
      <c r="D247" s="288"/>
      <c r="E247" s="288"/>
      <c r="F247" s="355"/>
      <c r="G247" s="353"/>
      <c r="R247" s="355"/>
      <c r="S247" s="353"/>
    </row>
    <row r="248" spans="3:19" ht="15.75">
      <c r="C248" s="288"/>
      <c r="D248" s="288"/>
      <c r="E248" s="288"/>
      <c r="F248" s="355"/>
      <c r="G248" s="353"/>
      <c r="R248" s="355"/>
      <c r="S248" s="353"/>
    </row>
    <row r="249" spans="3:19" ht="15.75">
      <c r="C249" s="288"/>
      <c r="D249" s="288"/>
      <c r="E249" s="288"/>
      <c r="F249" s="355"/>
      <c r="G249" s="353"/>
      <c r="R249" s="355"/>
      <c r="S249" s="353"/>
    </row>
    <row r="250" spans="3:19" ht="15.75">
      <c r="C250" s="288"/>
      <c r="D250" s="288"/>
      <c r="E250" s="288"/>
      <c r="F250" s="355"/>
      <c r="G250" s="353"/>
      <c r="R250" s="355"/>
      <c r="S250" s="353"/>
    </row>
    <row r="251" spans="3:19" ht="15.75">
      <c r="C251" s="288"/>
      <c r="D251" s="288"/>
      <c r="E251" s="288"/>
      <c r="F251" s="355"/>
      <c r="G251" s="353"/>
      <c r="R251" s="355"/>
      <c r="S251" s="353"/>
    </row>
    <row r="252" spans="3:19" ht="15.75">
      <c r="C252" s="288"/>
      <c r="D252" s="288"/>
      <c r="E252" s="288"/>
      <c r="F252" s="355"/>
      <c r="G252" s="353"/>
      <c r="R252" s="355"/>
      <c r="S252" s="353"/>
    </row>
    <row r="253" spans="3:19" ht="15.75">
      <c r="C253" s="288"/>
      <c r="D253" s="288"/>
      <c r="E253" s="288"/>
      <c r="F253" s="355"/>
      <c r="G253" s="353"/>
      <c r="R253" s="355"/>
      <c r="S253" s="353"/>
    </row>
    <row r="254" spans="3:19" ht="15.75">
      <c r="C254" s="288"/>
      <c r="D254" s="288"/>
      <c r="E254" s="288"/>
      <c r="F254" s="355"/>
      <c r="G254" s="353"/>
      <c r="R254" s="355"/>
      <c r="S254" s="353"/>
    </row>
    <row r="255" spans="3:19" ht="15.75">
      <c r="C255" s="288"/>
      <c r="D255" s="288"/>
      <c r="E255" s="288"/>
      <c r="F255" s="355"/>
      <c r="G255" s="353"/>
      <c r="R255" s="355"/>
      <c r="S255" s="353"/>
    </row>
    <row r="256" spans="3:19" ht="15.75">
      <c r="C256" s="288"/>
      <c r="D256" s="288"/>
      <c r="E256" s="288"/>
      <c r="F256" s="355"/>
      <c r="G256" s="353"/>
      <c r="R256" s="355"/>
      <c r="S256" s="353"/>
    </row>
    <row r="257" spans="3:19" ht="15.75">
      <c r="C257" s="288"/>
      <c r="D257" s="288"/>
      <c r="E257" s="288"/>
      <c r="F257" s="355"/>
      <c r="G257" s="353"/>
      <c r="R257" s="355"/>
      <c r="S257" s="353"/>
    </row>
    <row r="258" spans="3:19" ht="15.75">
      <c r="C258" s="288"/>
      <c r="D258" s="288"/>
      <c r="E258" s="288"/>
      <c r="F258" s="355"/>
      <c r="G258" s="353"/>
      <c r="R258" s="355"/>
      <c r="S258" s="353"/>
    </row>
    <row r="259" spans="3:19" ht="15.75">
      <c r="C259" s="288"/>
      <c r="D259" s="288"/>
      <c r="E259" s="288"/>
      <c r="F259" s="355"/>
      <c r="G259" s="353"/>
      <c r="R259" s="355"/>
      <c r="S259" s="353"/>
    </row>
    <row r="260" spans="3:19" ht="15.75">
      <c r="C260" s="288"/>
      <c r="D260" s="288"/>
      <c r="E260" s="288"/>
      <c r="F260" s="355"/>
      <c r="G260" s="353"/>
      <c r="R260" s="355"/>
      <c r="S260" s="353"/>
    </row>
    <row r="261" spans="3:19" ht="15.75">
      <c r="C261" s="288"/>
      <c r="D261" s="288"/>
      <c r="E261" s="288"/>
      <c r="F261" s="355"/>
      <c r="G261" s="353"/>
      <c r="R261" s="355"/>
      <c r="S261" s="353"/>
    </row>
    <row r="262" spans="3:19" ht="15.75">
      <c r="C262" s="288"/>
      <c r="D262" s="288"/>
      <c r="E262" s="288"/>
      <c r="F262" s="355"/>
      <c r="G262" s="353"/>
      <c r="R262" s="355"/>
      <c r="S262" s="353"/>
    </row>
    <row r="263" spans="3:19" ht="15.75">
      <c r="C263" s="288"/>
      <c r="D263" s="288"/>
      <c r="E263" s="288"/>
      <c r="F263" s="355"/>
      <c r="G263" s="353"/>
      <c r="R263" s="355"/>
      <c r="S263" s="353"/>
    </row>
    <row r="264" spans="3:19" ht="15.75">
      <c r="C264" s="288"/>
      <c r="D264" s="288"/>
      <c r="E264" s="288"/>
      <c r="F264" s="355"/>
      <c r="G264" s="353"/>
      <c r="R264" s="355"/>
      <c r="S264" s="353"/>
    </row>
    <row r="265" spans="3:19" ht="15.75">
      <c r="C265" s="288"/>
      <c r="D265" s="288"/>
      <c r="E265" s="288"/>
      <c r="F265" s="355"/>
      <c r="G265" s="353"/>
      <c r="R265" s="355"/>
      <c r="S265" s="353"/>
    </row>
    <row r="266" spans="3:19" ht="15.75">
      <c r="C266" s="288"/>
      <c r="D266" s="288"/>
      <c r="E266" s="288"/>
      <c r="F266" s="355"/>
      <c r="G266" s="353"/>
      <c r="R266" s="355"/>
      <c r="S266" s="353"/>
    </row>
    <row r="267" spans="3:19" ht="15.75">
      <c r="C267" s="288"/>
      <c r="D267" s="288"/>
      <c r="E267" s="288"/>
      <c r="F267" s="355"/>
      <c r="G267" s="353"/>
      <c r="R267" s="355"/>
      <c r="S267" s="353"/>
    </row>
    <row r="268" spans="3:19" ht="15.75">
      <c r="C268" s="288"/>
      <c r="D268" s="288"/>
      <c r="E268" s="288"/>
      <c r="F268" s="355"/>
      <c r="G268" s="353"/>
      <c r="R268" s="355"/>
      <c r="S268" s="353"/>
    </row>
    <row r="269" spans="3:19" ht="15.75">
      <c r="C269" s="288"/>
      <c r="D269" s="288"/>
      <c r="E269" s="288"/>
      <c r="F269" s="355"/>
      <c r="G269" s="353"/>
      <c r="R269" s="355"/>
      <c r="S269" s="353"/>
    </row>
    <row r="270" spans="3:19" ht="15.75">
      <c r="C270" s="288"/>
      <c r="D270" s="288"/>
      <c r="E270" s="288"/>
      <c r="F270" s="355"/>
      <c r="G270" s="353"/>
      <c r="R270" s="355"/>
      <c r="S270" s="353"/>
    </row>
    <row r="271" spans="3:19" ht="15.75">
      <c r="C271" s="288"/>
      <c r="D271" s="288"/>
      <c r="E271" s="288"/>
      <c r="F271" s="355"/>
      <c r="G271" s="353"/>
      <c r="R271" s="355"/>
      <c r="S271" s="353"/>
    </row>
    <row r="272" spans="3:19" ht="15.75">
      <c r="C272" s="288"/>
      <c r="D272" s="288"/>
      <c r="E272" s="288"/>
      <c r="F272" s="355"/>
      <c r="G272" s="353"/>
      <c r="R272" s="355"/>
      <c r="S272" s="353"/>
    </row>
    <row r="273" spans="3:19" ht="15.75">
      <c r="C273" s="288"/>
      <c r="D273" s="288"/>
      <c r="E273" s="288"/>
      <c r="F273" s="355"/>
      <c r="G273" s="353"/>
      <c r="R273" s="355"/>
      <c r="S273" s="353"/>
    </row>
    <row r="274" spans="3:19" ht="15.75">
      <c r="C274" s="288"/>
      <c r="D274" s="288"/>
      <c r="E274" s="288"/>
      <c r="F274" s="355"/>
      <c r="G274" s="353"/>
      <c r="R274" s="355"/>
      <c r="S274" s="353"/>
    </row>
    <row r="275" spans="3:19" ht="15.75">
      <c r="C275" s="288"/>
      <c r="D275" s="288"/>
      <c r="E275" s="288"/>
      <c r="F275" s="355"/>
      <c r="G275" s="353"/>
      <c r="R275" s="355"/>
      <c r="S275" s="353"/>
    </row>
    <row r="276" spans="3:19" ht="15.75">
      <c r="C276" s="288"/>
      <c r="D276" s="288"/>
      <c r="E276" s="288"/>
      <c r="F276" s="355"/>
      <c r="G276" s="353"/>
      <c r="R276" s="355"/>
      <c r="S276" s="353"/>
    </row>
    <row r="277" spans="3:19" ht="15.75">
      <c r="C277" s="288"/>
      <c r="D277" s="288"/>
      <c r="E277" s="288"/>
      <c r="F277" s="355"/>
      <c r="G277" s="353"/>
      <c r="R277" s="355"/>
      <c r="S277" s="353"/>
    </row>
    <row r="278" spans="3:19" ht="15.75">
      <c r="C278" s="288"/>
      <c r="D278" s="288"/>
      <c r="E278" s="288"/>
      <c r="F278" s="355"/>
      <c r="G278" s="353"/>
      <c r="R278" s="355"/>
      <c r="S278" s="353"/>
    </row>
    <row r="279" spans="3:19" ht="15.75">
      <c r="C279" s="288"/>
      <c r="D279" s="288"/>
      <c r="E279" s="288"/>
      <c r="F279" s="355"/>
      <c r="G279" s="353"/>
      <c r="R279" s="355"/>
      <c r="S279" s="353"/>
    </row>
    <row r="280" spans="3:19" ht="15.75">
      <c r="C280" s="288"/>
      <c r="D280" s="288"/>
      <c r="E280" s="288"/>
      <c r="F280" s="355"/>
      <c r="G280" s="353"/>
      <c r="R280" s="355"/>
      <c r="S280" s="353"/>
    </row>
    <row r="281" spans="3:19" ht="15.75">
      <c r="C281" s="288"/>
      <c r="D281" s="288"/>
      <c r="E281" s="288"/>
      <c r="F281" s="355"/>
      <c r="G281" s="353"/>
      <c r="R281" s="355"/>
      <c r="S281" s="353"/>
    </row>
    <row r="282" spans="3:19" ht="15.75">
      <c r="C282" s="288"/>
      <c r="D282" s="288"/>
      <c r="E282" s="288"/>
      <c r="F282" s="355"/>
      <c r="G282" s="353"/>
      <c r="R282" s="355"/>
      <c r="S282" s="353"/>
    </row>
    <row r="283" spans="3:19" ht="15.75">
      <c r="C283" s="288"/>
      <c r="D283" s="288"/>
      <c r="E283" s="288"/>
      <c r="F283" s="355"/>
      <c r="G283" s="353"/>
      <c r="R283" s="355"/>
      <c r="S283" s="353"/>
    </row>
    <row r="284" spans="3:19" ht="15.75">
      <c r="C284" s="288"/>
      <c r="D284" s="288"/>
      <c r="E284" s="288"/>
      <c r="F284" s="355"/>
      <c r="G284" s="353"/>
      <c r="R284" s="355"/>
      <c r="S284" s="353"/>
    </row>
    <row r="285" spans="3:19" ht="15.75">
      <c r="C285" s="288"/>
      <c r="D285" s="288"/>
      <c r="E285" s="288"/>
      <c r="F285" s="355"/>
      <c r="G285" s="353"/>
      <c r="R285" s="355"/>
      <c r="S285" s="353"/>
    </row>
    <row r="286" spans="3:19" ht="15.75">
      <c r="C286" s="288"/>
      <c r="D286" s="288"/>
      <c r="E286" s="288"/>
      <c r="F286" s="355"/>
      <c r="G286" s="353"/>
      <c r="R286" s="355"/>
      <c r="S286" s="353"/>
    </row>
    <row r="287" spans="3:19" ht="15.75">
      <c r="C287" s="288"/>
      <c r="D287" s="288"/>
      <c r="E287" s="288"/>
      <c r="F287" s="355"/>
      <c r="G287" s="353"/>
      <c r="R287" s="355"/>
      <c r="S287" s="353"/>
    </row>
    <row r="288" spans="3:19" ht="15.75">
      <c r="C288" s="288"/>
      <c r="D288" s="288"/>
      <c r="E288" s="288"/>
      <c r="F288" s="355"/>
      <c r="G288" s="353"/>
      <c r="R288" s="355"/>
      <c r="S288" s="353"/>
    </row>
    <row r="289" spans="3:19" ht="15.75">
      <c r="C289" s="288"/>
      <c r="D289" s="288"/>
      <c r="E289" s="288"/>
      <c r="F289" s="355"/>
      <c r="G289" s="353"/>
      <c r="R289" s="355"/>
      <c r="S289" s="353"/>
    </row>
    <row r="290" spans="3:19" ht="15.75">
      <c r="C290" s="288"/>
      <c r="D290" s="288"/>
      <c r="E290" s="288"/>
      <c r="F290" s="355"/>
      <c r="G290" s="353"/>
      <c r="R290" s="355"/>
      <c r="S290" s="353"/>
    </row>
    <row r="291" spans="3:19" ht="15.75">
      <c r="C291" s="288"/>
      <c r="D291" s="288"/>
      <c r="E291" s="288"/>
      <c r="F291" s="355"/>
      <c r="G291" s="353"/>
      <c r="R291" s="355"/>
      <c r="S291" s="353"/>
    </row>
    <row r="292" spans="3:19" ht="15.75">
      <c r="C292" s="288"/>
      <c r="D292" s="288"/>
      <c r="E292" s="288"/>
      <c r="F292" s="355"/>
      <c r="G292" s="353"/>
      <c r="R292" s="355"/>
      <c r="S292" s="353"/>
    </row>
    <row r="293" spans="3:19" ht="15.75">
      <c r="C293" s="288"/>
      <c r="D293" s="288"/>
      <c r="E293" s="288"/>
      <c r="F293" s="355"/>
      <c r="G293" s="353"/>
      <c r="R293" s="355"/>
      <c r="S293" s="353"/>
    </row>
    <row r="294" spans="3:19" ht="15.75">
      <c r="C294" s="288"/>
      <c r="D294" s="288"/>
      <c r="E294" s="288"/>
      <c r="F294" s="355"/>
      <c r="G294" s="353"/>
      <c r="R294" s="355"/>
      <c r="S294" s="353"/>
    </row>
    <row r="295" spans="3:19" ht="15.75">
      <c r="C295" s="288"/>
      <c r="D295" s="288"/>
      <c r="E295" s="288"/>
      <c r="F295" s="355"/>
      <c r="G295" s="353"/>
      <c r="R295" s="355"/>
      <c r="S295" s="353"/>
    </row>
    <row r="296" spans="3:19" ht="15.75">
      <c r="C296" s="288"/>
      <c r="D296" s="288"/>
      <c r="E296" s="288"/>
      <c r="F296" s="355"/>
      <c r="G296" s="353"/>
      <c r="R296" s="355"/>
      <c r="S296" s="353"/>
    </row>
    <row r="297" spans="3:19" ht="15.75">
      <c r="C297" s="288"/>
      <c r="D297" s="288"/>
      <c r="E297" s="288"/>
      <c r="F297" s="355"/>
      <c r="G297" s="353"/>
      <c r="R297" s="355"/>
      <c r="S297" s="353"/>
    </row>
    <row r="298" spans="3:19" ht="15.75">
      <c r="C298" s="288"/>
      <c r="D298" s="288"/>
      <c r="E298" s="288"/>
      <c r="F298" s="355"/>
      <c r="G298" s="353"/>
      <c r="R298" s="355"/>
      <c r="S298" s="353"/>
    </row>
    <row r="299" spans="3:19" ht="15.75">
      <c r="C299" s="288"/>
      <c r="D299" s="288"/>
      <c r="E299" s="288"/>
      <c r="F299" s="355"/>
      <c r="G299" s="353"/>
      <c r="R299" s="355"/>
      <c r="S299" s="353"/>
    </row>
    <row r="300" spans="3:19" ht="15.75">
      <c r="C300" s="288"/>
      <c r="D300" s="288"/>
      <c r="E300" s="288"/>
      <c r="F300" s="355"/>
      <c r="G300" s="353"/>
      <c r="R300" s="355"/>
      <c r="S300" s="353"/>
    </row>
    <row r="301" spans="3:19" ht="15.75">
      <c r="C301" s="288"/>
      <c r="D301" s="288"/>
      <c r="E301" s="288"/>
      <c r="F301" s="355"/>
      <c r="G301" s="353"/>
      <c r="R301" s="355"/>
      <c r="S301" s="353"/>
    </row>
    <row r="302" spans="3:19" ht="15.75">
      <c r="C302" s="288"/>
      <c r="D302" s="288"/>
      <c r="E302" s="288"/>
      <c r="F302" s="355"/>
      <c r="G302" s="353"/>
      <c r="R302" s="355"/>
      <c r="S302" s="353"/>
    </row>
    <row r="303" spans="3:19" ht="15.75">
      <c r="C303" s="288"/>
      <c r="D303" s="288"/>
      <c r="E303" s="288"/>
      <c r="F303" s="355"/>
      <c r="G303" s="353"/>
      <c r="R303" s="355"/>
      <c r="S303" s="353"/>
    </row>
    <row r="304" spans="3:19" ht="15.75">
      <c r="C304" s="288"/>
      <c r="D304" s="288"/>
      <c r="E304" s="288"/>
      <c r="F304" s="355"/>
      <c r="G304" s="353"/>
      <c r="R304" s="355"/>
      <c r="S304" s="353"/>
    </row>
    <row r="305" spans="3:19" ht="15.75">
      <c r="C305" s="288"/>
      <c r="D305" s="288"/>
      <c r="E305" s="288"/>
      <c r="F305" s="355"/>
      <c r="G305" s="353"/>
      <c r="R305" s="355"/>
      <c r="S305" s="353"/>
    </row>
    <row r="306" spans="3:19" ht="15.75">
      <c r="C306" s="288"/>
      <c r="D306" s="288"/>
      <c r="E306" s="288"/>
      <c r="F306" s="355"/>
      <c r="G306" s="353"/>
      <c r="R306" s="355"/>
      <c r="S306" s="353"/>
    </row>
    <row r="307" spans="3:19" ht="15.75">
      <c r="C307" s="288"/>
      <c r="D307" s="288"/>
      <c r="E307" s="288"/>
      <c r="F307" s="355"/>
      <c r="G307" s="353"/>
      <c r="R307" s="355"/>
      <c r="S307" s="353"/>
    </row>
    <row r="308" spans="3:19" ht="15.75">
      <c r="C308" s="288"/>
      <c r="D308" s="288"/>
      <c r="E308" s="288"/>
      <c r="F308" s="355"/>
      <c r="G308" s="353"/>
      <c r="R308" s="355"/>
      <c r="S308" s="353"/>
    </row>
    <row r="309" spans="3:19" ht="15.75">
      <c r="C309" s="288"/>
      <c r="D309" s="288"/>
      <c r="E309" s="288"/>
      <c r="F309" s="355"/>
      <c r="G309" s="353"/>
      <c r="R309" s="355"/>
      <c r="S309" s="353"/>
    </row>
    <row r="310" spans="3:19" ht="15.75">
      <c r="C310" s="288"/>
      <c r="D310" s="288"/>
      <c r="E310" s="288"/>
      <c r="F310" s="355"/>
      <c r="G310" s="353"/>
      <c r="R310" s="355"/>
      <c r="S310" s="353"/>
    </row>
    <row r="311" spans="3:19" ht="15.75">
      <c r="C311" s="288"/>
      <c r="D311" s="288"/>
      <c r="E311" s="288"/>
      <c r="F311" s="355"/>
      <c r="G311" s="353"/>
      <c r="R311" s="355"/>
      <c r="S311" s="353"/>
    </row>
    <row r="312" spans="3:19" ht="15.75">
      <c r="C312" s="288"/>
      <c r="D312" s="288"/>
      <c r="E312" s="288"/>
      <c r="F312" s="355"/>
      <c r="G312" s="353"/>
      <c r="R312" s="355"/>
      <c r="S312" s="353"/>
    </row>
    <row r="313" spans="3:19" ht="15.75">
      <c r="C313" s="288"/>
      <c r="D313" s="288"/>
      <c r="E313" s="288"/>
      <c r="F313" s="355"/>
      <c r="G313" s="353"/>
      <c r="R313" s="355"/>
      <c r="S313" s="353"/>
    </row>
    <row r="314" spans="3:19" ht="15.75">
      <c r="C314" s="288"/>
      <c r="D314" s="288"/>
      <c r="E314" s="288"/>
      <c r="F314" s="355"/>
      <c r="G314" s="353"/>
      <c r="R314" s="355"/>
      <c r="S314" s="353"/>
    </row>
    <row r="315" spans="3:19" ht="15.75">
      <c r="C315" s="288"/>
      <c r="D315" s="288"/>
      <c r="E315" s="288"/>
      <c r="F315" s="355"/>
      <c r="G315" s="353"/>
      <c r="R315" s="355"/>
      <c r="S315" s="353"/>
    </row>
    <row r="316" spans="3:19" ht="15.75">
      <c r="C316" s="288"/>
      <c r="D316" s="288"/>
      <c r="E316" s="288"/>
      <c r="F316" s="355"/>
      <c r="G316" s="353"/>
      <c r="R316" s="355"/>
      <c r="S316" s="353"/>
    </row>
    <row r="317" spans="3:19" ht="15.75">
      <c r="C317" s="288"/>
      <c r="D317" s="288"/>
      <c r="E317" s="288"/>
      <c r="F317" s="355"/>
      <c r="G317" s="353"/>
      <c r="R317" s="355"/>
      <c r="S317" s="353"/>
    </row>
    <row r="318" spans="3:19" ht="15.75">
      <c r="C318" s="288"/>
      <c r="D318" s="288"/>
      <c r="E318" s="288"/>
      <c r="F318" s="355"/>
      <c r="G318" s="353"/>
      <c r="R318" s="355"/>
      <c r="S318" s="353"/>
    </row>
    <row r="319" spans="3:19" ht="15.75">
      <c r="C319" s="288"/>
      <c r="D319" s="288"/>
      <c r="E319" s="288"/>
      <c r="F319" s="355"/>
      <c r="G319" s="353"/>
      <c r="R319" s="355"/>
      <c r="S319" s="353"/>
    </row>
    <row r="320" spans="3:19" ht="15.75">
      <c r="C320" s="288"/>
      <c r="D320" s="288"/>
      <c r="E320" s="288"/>
      <c r="F320" s="355"/>
      <c r="G320" s="353"/>
      <c r="R320" s="355"/>
      <c r="S320" s="353"/>
    </row>
    <row r="321" spans="3:19" ht="15.75">
      <c r="C321" s="288"/>
      <c r="D321" s="288"/>
      <c r="E321" s="288"/>
      <c r="F321" s="355"/>
      <c r="G321" s="353"/>
      <c r="R321" s="355"/>
      <c r="S321" s="353"/>
    </row>
    <row r="322" spans="3:19" ht="15.75">
      <c r="C322" s="288"/>
      <c r="D322" s="288"/>
      <c r="E322" s="288"/>
      <c r="F322" s="355"/>
      <c r="G322" s="353"/>
      <c r="R322" s="355"/>
      <c r="S322" s="353"/>
    </row>
    <row r="323" spans="3:19" ht="15.75">
      <c r="C323" s="288"/>
      <c r="D323" s="288"/>
      <c r="E323" s="288"/>
      <c r="F323" s="355"/>
      <c r="G323" s="353"/>
      <c r="R323" s="355"/>
      <c r="S323" s="353"/>
    </row>
    <row r="324" spans="3:19" ht="15.75">
      <c r="C324" s="288"/>
      <c r="D324" s="288"/>
      <c r="E324" s="288"/>
      <c r="F324" s="355"/>
      <c r="G324" s="353"/>
      <c r="R324" s="355"/>
      <c r="S324" s="353"/>
    </row>
    <row r="325" spans="3:19" ht="15.75">
      <c r="C325" s="288"/>
      <c r="D325" s="288"/>
      <c r="E325" s="288"/>
      <c r="F325" s="355"/>
      <c r="G325" s="353"/>
      <c r="R325" s="355"/>
      <c r="S325" s="353"/>
    </row>
    <row r="326" spans="3:19" ht="15.75">
      <c r="C326" s="288"/>
      <c r="D326" s="288"/>
      <c r="E326" s="288"/>
      <c r="F326" s="355"/>
      <c r="G326" s="353"/>
      <c r="R326" s="355"/>
      <c r="S326" s="353"/>
    </row>
    <row r="327" spans="3:19" ht="15.75">
      <c r="C327" s="288"/>
      <c r="D327" s="288"/>
      <c r="E327" s="288"/>
      <c r="F327" s="355"/>
      <c r="G327" s="353"/>
      <c r="R327" s="355"/>
      <c r="S327" s="353"/>
    </row>
    <row r="328" spans="3:19" ht="15.75">
      <c r="C328" s="288"/>
      <c r="D328" s="288"/>
      <c r="E328" s="288"/>
      <c r="F328" s="355"/>
      <c r="G328" s="353"/>
      <c r="R328" s="355"/>
      <c r="S328" s="353"/>
    </row>
    <row r="329" spans="3:19" ht="15.75">
      <c r="C329" s="288"/>
      <c r="D329" s="288"/>
      <c r="E329" s="288"/>
      <c r="F329" s="355"/>
      <c r="G329" s="353"/>
      <c r="R329" s="355"/>
      <c r="S329" s="353"/>
    </row>
    <row r="330" spans="3:19" ht="15.75">
      <c r="C330" s="288"/>
      <c r="D330" s="288"/>
      <c r="E330" s="288"/>
      <c r="F330" s="355"/>
      <c r="G330" s="353"/>
      <c r="R330" s="355"/>
      <c r="S330" s="353"/>
    </row>
    <row r="331" spans="3:19" ht="15.75">
      <c r="C331" s="288"/>
      <c r="D331" s="288"/>
      <c r="E331" s="288"/>
      <c r="F331" s="355"/>
      <c r="G331" s="353"/>
      <c r="R331" s="355"/>
      <c r="S331" s="353"/>
    </row>
    <row r="332" spans="3:19" ht="15.75">
      <c r="C332" s="288"/>
      <c r="D332" s="288"/>
      <c r="E332" s="288"/>
      <c r="F332" s="355"/>
      <c r="G332" s="353"/>
      <c r="R332" s="355"/>
      <c r="S332" s="353"/>
    </row>
    <row r="333" spans="3:19" ht="15.75">
      <c r="C333" s="288"/>
      <c r="D333" s="288"/>
      <c r="E333" s="288"/>
      <c r="F333" s="355"/>
      <c r="G333" s="353"/>
      <c r="R333" s="355"/>
      <c r="S333" s="353"/>
    </row>
    <row r="334" spans="3:19" ht="15.75">
      <c r="C334" s="288"/>
      <c r="D334" s="288"/>
      <c r="E334" s="288"/>
      <c r="F334" s="355"/>
      <c r="G334" s="353"/>
      <c r="R334" s="355"/>
      <c r="S334" s="353"/>
    </row>
    <row r="335" spans="3:19" ht="15.75">
      <c r="C335" s="288"/>
      <c r="D335" s="288"/>
      <c r="E335" s="288"/>
      <c r="F335" s="355"/>
      <c r="G335" s="353"/>
      <c r="R335" s="355"/>
      <c r="S335" s="353"/>
    </row>
    <row r="336" spans="3:19" ht="15.75">
      <c r="C336" s="288"/>
      <c r="D336" s="288"/>
      <c r="E336" s="288"/>
      <c r="F336" s="355"/>
      <c r="G336" s="353"/>
      <c r="R336" s="355"/>
      <c r="S336" s="353"/>
    </row>
    <row r="337" spans="3:19" ht="15.75">
      <c r="C337" s="288"/>
      <c r="D337" s="288"/>
      <c r="E337" s="288"/>
      <c r="F337" s="355"/>
      <c r="G337" s="353"/>
      <c r="R337" s="355"/>
      <c r="S337" s="353"/>
    </row>
    <row r="338" spans="3:19" ht="15.75">
      <c r="C338" s="288"/>
      <c r="D338" s="288"/>
      <c r="E338" s="288"/>
      <c r="F338" s="355"/>
      <c r="G338" s="353"/>
      <c r="R338" s="355"/>
      <c r="S338" s="353"/>
    </row>
    <row r="339" spans="3:19" ht="15.75">
      <c r="C339" s="288"/>
      <c r="D339" s="288"/>
      <c r="E339" s="288"/>
      <c r="F339" s="355"/>
      <c r="G339" s="353"/>
      <c r="R339" s="355"/>
      <c r="S339" s="353"/>
    </row>
    <row r="340" spans="3:19" ht="15.75">
      <c r="C340" s="288"/>
      <c r="D340" s="288"/>
      <c r="E340" s="288"/>
      <c r="F340" s="355"/>
      <c r="G340" s="353"/>
      <c r="R340" s="355"/>
      <c r="S340" s="353"/>
    </row>
    <row r="341" spans="3:19" ht="15.75">
      <c r="C341" s="288"/>
      <c r="D341" s="288"/>
      <c r="E341" s="288"/>
      <c r="F341" s="355"/>
      <c r="G341" s="353"/>
      <c r="R341" s="355"/>
      <c r="S341" s="353"/>
    </row>
    <row r="342" spans="3:19" ht="15.75">
      <c r="C342" s="288"/>
      <c r="D342" s="288"/>
      <c r="E342" s="288"/>
      <c r="F342" s="355"/>
      <c r="G342" s="353"/>
      <c r="R342" s="355"/>
      <c r="S342" s="353"/>
    </row>
    <row r="343" spans="3:19" ht="15.75">
      <c r="C343" s="288"/>
      <c r="D343" s="288"/>
      <c r="E343" s="288"/>
      <c r="F343" s="355"/>
      <c r="G343" s="353"/>
      <c r="R343" s="355"/>
      <c r="S343" s="353"/>
    </row>
    <row r="344" spans="3:19" ht="15.75">
      <c r="C344" s="288"/>
      <c r="D344" s="288"/>
      <c r="E344" s="288"/>
      <c r="F344" s="355"/>
      <c r="G344" s="353"/>
      <c r="R344" s="355"/>
      <c r="S344" s="353"/>
    </row>
    <row r="345" spans="3:19" ht="15.75">
      <c r="C345" s="288"/>
      <c r="D345" s="288"/>
      <c r="E345" s="288"/>
      <c r="F345" s="355"/>
      <c r="G345" s="353"/>
      <c r="R345" s="355"/>
      <c r="S345" s="353"/>
    </row>
    <row r="346" spans="3:19" ht="15.75">
      <c r="C346" s="288"/>
      <c r="D346" s="288"/>
      <c r="E346" s="288"/>
      <c r="F346" s="355"/>
      <c r="G346" s="353"/>
      <c r="R346" s="355"/>
      <c r="S346" s="353"/>
    </row>
    <row r="347" spans="3:19" ht="15.75">
      <c r="C347" s="288"/>
      <c r="D347" s="288"/>
      <c r="E347" s="288"/>
      <c r="F347" s="355"/>
      <c r="G347" s="353"/>
      <c r="R347" s="355"/>
      <c r="S347" s="353"/>
    </row>
    <row r="348" spans="3:19" ht="15.75">
      <c r="C348" s="288"/>
      <c r="D348" s="288"/>
      <c r="E348" s="288"/>
      <c r="F348" s="355"/>
      <c r="G348" s="353"/>
      <c r="R348" s="355"/>
      <c r="S348" s="353"/>
    </row>
    <row r="349" spans="3:19" ht="15.75">
      <c r="C349" s="288"/>
      <c r="D349" s="288"/>
      <c r="E349" s="288"/>
      <c r="F349" s="355"/>
      <c r="G349" s="353"/>
      <c r="R349" s="355"/>
      <c r="S349" s="353"/>
    </row>
    <row r="350" spans="3:19" ht="15.75">
      <c r="C350" s="288"/>
      <c r="D350" s="288"/>
      <c r="E350" s="288"/>
      <c r="F350" s="355"/>
      <c r="G350" s="353"/>
      <c r="R350" s="355"/>
      <c r="S350" s="353"/>
    </row>
    <row r="351" spans="3:19" ht="15.75">
      <c r="C351" s="288"/>
      <c r="D351" s="288"/>
      <c r="E351" s="288"/>
      <c r="F351" s="355"/>
      <c r="G351" s="353"/>
      <c r="R351" s="355"/>
      <c r="S351" s="353"/>
    </row>
    <row r="352" spans="3:19" ht="15.75">
      <c r="C352" s="288"/>
      <c r="D352" s="288"/>
      <c r="E352" s="288"/>
      <c r="F352" s="355"/>
      <c r="G352" s="353"/>
      <c r="R352" s="355"/>
      <c r="S352" s="353"/>
    </row>
    <row r="353" spans="3:19" ht="15.75">
      <c r="C353" s="288"/>
      <c r="D353" s="288"/>
      <c r="E353" s="288"/>
      <c r="F353" s="355"/>
      <c r="G353" s="353"/>
      <c r="R353" s="355"/>
      <c r="S353" s="353"/>
    </row>
    <row r="354" spans="3:19" ht="15.75">
      <c r="C354" s="288"/>
      <c r="D354" s="288"/>
      <c r="E354" s="288"/>
      <c r="F354" s="355"/>
      <c r="G354" s="353"/>
      <c r="R354" s="355"/>
      <c r="S354" s="353"/>
    </row>
    <row r="355" spans="3:19" ht="15.75">
      <c r="C355" s="288"/>
      <c r="D355" s="288"/>
      <c r="E355" s="288"/>
      <c r="F355" s="355"/>
      <c r="G355" s="353"/>
      <c r="R355" s="355"/>
      <c r="S355" s="353"/>
    </row>
    <row r="356" spans="3:19" ht="15.75">
      <c r="C356" s="288"/>
      <c r="D356" s="288"/>
      <c r="E356" s="288"/>
      <c r="F356" s="355"/>
      <c r="G356" s="353"/>
      <c r="R356" s="355"/>
      <c r="S356" s="353"/>
    </row>
    <row r="357" spans="3:19" ht="15.75">
      <c r="C357" s="288"/>
      <c r="D357" s="288"/>
      <c r="E357" s="288"/>
      <c r="F357" s="355"/>
      <c r="G357" s="353"/>
      <c r="R357" s="355"/>
      <c r="S357" s="353"/>
    </row>
    <row r="358" spans="3:19" ht="15.75">
      <c r="C358" s="288"/>
      <c r="D358" s="288"/>
      <c r="E358" s="288"/>
      <c r="F358" s="355"/>
      <c r="G358" s="353"/>
      <c r="R358" s="355"/>
      <c r="S358" s="353"/>
    </row>
    <row r="359" spans="3:19" ht="15.75">
      <c r="C359" s="288"/>
      <c r="D359" s="288"/>
      <c r="E359" s="288"/>
      <c r="F359" s="355"/>
      <c r="G359" s="353"/>
      <c r="R359" s="355"/>
      <c r="S359" s="353"/>
    </row>
    <row r="360" spans="3:19" ht="15.75">
      <c r="C360" s="288"/>
      <c r="D360" s="288"/>
      <c r="E360" s="288"/>
      <c r="F360" s="355"/>
      <c r="G360" s="353"/>
      <c r="R360" s="355"/>
      <c r="S360" s="353"/>
    </row>
    <row r="361" spans="3:19" ht="15.75">
      <c r="C361" s="288"/>
      <c r="D361" s="288"/>
      <c r="E361" s="288"/>
      <c r="F361" s="355"/>
      <c r="G361" s="353"/>
      <c r="R361" s="355"/>
      <c r="S361" s="353"/>
    </row>
    <row r="362" spans="3:19" ht="15.75">
      <c r="C362" s="288"/>
      <c r="D362" s="288"/>
      <c r="E362" s="288"/>
      <c r="F362" s="355"/>
      <c r="G362" s="353"/>
      <c r="R362" s="355"/>
      <c r="S362" s="353"/>
    </row>
    <row r="363" spans="3:19" ht="15.75">
      <c r="C363" s="288"/>
      <c r="D363" s="288"/>
      <c r="E363" s="288"/>
      <c r="F363" s="355"/>
      <c r="G363" s="353"/>
      <c r="R363" s="355"/>
      <c r="S363" s="353"/>
    </row>
    <row r="364" spans="3:19" ht="15.75">
      <c r="C364" s="288"/>
      <c r="D364" s="288"/>
      <c r="E364" s="288"/>
      <c r="F364" s="355"/>
      <c r="G364" s="353"/>
      <c r="R364" s="355"/>
      <c r="S364" s="353"/>
    </row>
    <row r="365" spans="3:19" ht="15.75">
      <c r="C365" s="288"/>
      <c r="D365" s="288"/>
      <c r="E365" s="288"/>
      <c r="F365" s="355"/>
      <c r="G365" s="353"/>
      <c r="R365" s="355"/>
      <c r="S365" s="353"/>
    </row>
    <row r="366" spans="3:19" ht="15.75">
      <c r="C366" s="288"/>
      <c r="D366" s="288"/>
      <c r="E366" s="288"/>
      <c r="F366" s="355"/>
      <c r="G366" s="353"/>
      <c r="R366" s="355"/>
      <c r="S366" s="353"/>
    </row>
    <row r="367" spans="3:19" ht="15.75">
      <c r="C367" s="288"/>
      <c r="D367" s="288"/>
      <c r="E367" s="288"/>
      <c r="F367" s="355"/>
      <c r="G367" s="353"/>
      <c r="R367" s="355"/>
      <c r="S367" s="353"/>
    </row>
    <row r="368" spans="3:19" ht="15.75">
      <c r="C368" s="288"/>
      <c r="D368" s="288"/>
      <c r="E368" s="288"/>
      <c r="F368" s="355"/>
      <c r="G368" s="353"/>
      <c r="R368" s="355"/>
      <c r="S368" s="353"/>
    </row>
    <row r="369" spans="3:19" ht="15.75">
      <c r="C369" s="288"/>
      <c r="D369" s="288"/>
      <c r="E369" s="288"/>
      <c r="F369" s="355"/>
      <c r="G369" s="353"/>
      <c r="R369" s="355"/>
      <c r="S369" s="353"/>
    </row>
    <row r="370" spans="3:19" ht="15.75">
      <c r="C370" s="288"/>
      <c r="D370" s="288"/>
      <c r="E370" s="288"/>
      <c r="F370" s="355"/>
      <c r="G370" s="353"/>
      <c r="R370" s="355"/>
      <c r="S370" s="353"/>
    </row>
    <row r="371" spans="3:19" ht="15.75">
      <c r="C371" s="288"/>
      <c r="D371" s="288"/>
      <c r="E371" s="288"/>
      <c r="F371" s="355"/>
      <c r="G371" s="353"/>
      <c r="R371" s="355"/>
      <c r="S371" s="353"/>
    </row>
    <row r="372" spans="3:19" ht="15.75">
      <c r="C372" s="288"/>
      <c r="D372" s="288"/>
      <c r="E372" s="288"/>
      <c r="F372" s="355"/>
      <c r="G372" s="353"/>
      <c r="R372" s="355"/>
      <c r="S372" s="353"/>
    </row>
    <row r="373" spans="3:19" ht="15.75">
      <c r="C373" s="288"/>
      <c r="D373" s="288"/>
      <c r="E373" s="288"/>
      <c r="F373" s="355"/>
      <c r="G373" s="353"/>
      <c r="R373" s="355"/>
      <c r="S373" s="353"/>
    </row>
    <row r="374" spans="3:19" ht="15.75">
      <c r="C374" s="288"/>
      <c r="D374" s="288"/>
      <c r="E374" s="288"/>
      <c r="F374" s="355"/>
      <c r="G374" s="353"/>
      <c r="R374" s="355"/>
      <c r="S374" s="353"/>
    </row>
    <row r="375" spans="3:19" ht="15.75">
      <c r="C375" s="288"/>
      <c r="D375" s="288"/>
      <c r="E375" s="288"/>
      <c r="F375" s="355"/>
      <c r="G375" s="353"/>
      <c r="R375" s="355"/>
      <c r="S375" s="353"/>
    </row>
    <row r="376" spans="3:19" ht="15.75">
      <c r="C376" s="288"/>
      <c r="D376" s="288"/>
      <c r="E376" s="288"/>
      <c r="F376" s="355"/>
      <c r="G376" s="353"/>
      <c r="R376" s="355"/>
      <c r="S376" s="353"/>
    </row>
    <row r="377" spans="3:19" ht="15.75">
      <c r="C377" s="288"/>
      <c r="D377" s="288"/>
      <c r="E377" s="288"/>
      <c r="F377" s="355"/>
      <c r="G377" s="353"/>
      <c r="R377" s="355"/>
      <c r="S377" s="353"/>
    </row>
    <row r="378" spans="3:19" ht="15.75">
      <c r="C378" s="288"/>
      <c r="D378" s="288"/>
      <c r="E378" s="288"/>
      <c r="F378" s="355"/>
      <c r="G378" s="353"/>
      <c r="R378" s="355"/>
      <c r="S378" s="353"/>
    </row>
    <row r="379" spans="3:19" ht="15.75">
      <c r="C379" s="288"/>
      <c r="D379" s="288"/>
      <c r="E379" s="288"/>
      <c r="F379" s="355"/>
      <c r="G379" s="353"/>
      <c r="R379" s="355"/>
      <c r="S379" s="353"/>
    </row>
    <row r="380" spans="3:19" ht="15.75">
      <c r="C380" s="288"/>
      <c r="D380" s="288"/>
      <c r="E380" s="288"/>
      <c r="F380" s="355"/>
      <c r="G380" s="353"/>
      <c r="R380" s="355"/>
      <c r="S380" s="353"/>
    </row>
    <row r="381" spans="3:19" ht="15.75">
      <c r="C381" s="288"/>
      <c r="D381" s="288"/>
      <c r="E381" s="288"/>
      <c r="F381" s="355"/>
      <c r="G381" s="353"/>
      <c r="R381" s="355"/>
      <c r="S381" s="353"/>
    </row>
    <row r="382" spans="3:19" ht="15.75">
      <c r="C382" s="288"/>
      <c r="D382" s="288"/>
      <c r="E382" s="288"/>
      <c r="F382" s="355"/>
      <c r="G382" s="353"/>
      <c r="R382" s="355"/>
      <c r="S382" s="353"/>
    </row>
    <row r="383" spans="3:19" ht="15.75">
      <c r="C383" s="288"/>
      <c r="D383" s="288"/>
      <c r="E383" s="288"/>
      <c r="F383" s="355"/>
      <c r="G383" s="353"/>
      <c r="R383" s="355"/>
      <c r="S383" s="353"/>
    </row>
    <row r="384" spans="3:19" ht="15.75">
      <c r="C384" s="288"/>
      <c r="D384" s="288"/>
      <c r="E384" s="288"/>
      <c r="F384" s="355"/>
      <c r="G384" s="353"/>
      <c r="R384" s="355"/>
      <c r="S384" s="353"/>
    </row>
    <row r="385" spans="3:19" ht="15.75">
      <c r="C385" s="288"/>
      <c r="D385" s="288"/>
      <c r="E385" s="288"/>
      <c r="F385" s="355"/>
      <c r="G385" s="353"/>
      <c r="R385" s="355"/>
      <c r="S385" s="353"/>
    </row>
    <row r="386" spans="3:19" ht="15.75">
      <c r="C386" s="288"/>
      <c r="D386" s="288"/>
      <c r="E386" s="288"/>
      <c r="F386" s="355"/>
      <c r="G386" s="353"/>
      <c r="R386" s="355"/>
      <c r="S386" s="353"/>
    </row>
    <row r="387" spans="3:19" ht="15.75">
      <c r="C387" s="288"/>
      <c r="D387" s="288"/>
      <c r="E387" s="288"/>
      <c r="F387" s="355"/>
      <c r="G387" s="353"/>
      <c r="R387" s="355"/>
      <c r="S387" s="353"/>
    </row>
    <row r="388" spans="3:19" ht="15.75">
      <c r="C388" s="288"/>
      <c r="D388" s="288"/>
      <c r="E388" s="288"/>
      <c r="F388" s="355"/>
      <c r="G388" s="353"/>
      <c r="R388" s="355"/>
      <c r="S388" s="353"/>
    </row>
    <row r="389" spans="3:19" ht="15.75">
      <c r="C389" s="288"/>
      <c r="D389" s="288"/>
      <c r="E389" s="288"/>
      <c r="F389" s="355"/>
      <c r="G389" s="353"/>
      <c r="R389" s="355"/>
      <c r="S389" s="353"/>
    </row>
    <row r="390" spans="3:19" ht="15.75">
      <c r="C390" s="288"/>
      <c r="D390" s="288"/>
      <c r="E390" s="288"/>
      <c r="F390" s="355"/>
      <c r="G390" s="353"/>
      <c r="R390" s="355"/>
      <c r="S390" s="353"/>
    </row>
    <row r="391" spans="3:19" ht="15.75">
      <c r="C391" s="288"/>
      <c r="D391" s="288"/>
      <c r="E391" s="288"/>
      <c r="F391" s="355"/>
      <c r="G391" s="353"/>
      <c r="R391" s="355"/>
      <c r="S391" s="353"/>
    </row>
    <row r="392" spans="3:19" ht="15.75">
      <c r="C392" s="288"/>
      <c r="D392" s="288"/>
      <c r="E392" s="288"/>
      <c r="F392" s="355"/>
      <c r="G392" s="353"/>
      <c r="R392" s="355"/>
      <c r="S392" s="353"/>
    </row>
    <row r="393" spans="3:19" ht="15.75">
      <c r="C393" s="288"/>
      <c r="D393" s="288"/>
      <c r="E393" s="288"/>
      <c r="F393" s="355"/>
      <c r="G393" s="353"/>
      <c r="R393" s="355"/>
      <c r="S393" s="353"/>
    </row>
    <row r="394" spans="3:19" ht="15.75">
      <c r="C394" s="288"/>
      <c r="D394" s="288"/>
      <c r="E394" s="288"/>
      <c r="F394" s="355"/>
      <c r="G394" s="353"/>
      <c r="R394" s="355"/>
      <c r="S394" s="353"/>
    </row>
    <row r="395" spans="3:19" ht="15.75">
      <c r="C395" s="288"/>
      <c r="D395" s="288"/>
      <c r="E395" s="288"/>
      <c r="F395" s="355"/>
      <c r="G395" s="353"/>
      <c r="R395" s="355"/>
      <c r="S395" s="353"/>
    </row>
    <row r="396" spans="3:19" ht="15.75">
      <c r="C396" s="288"/>
      <c r="D396" s="288"/>
      <c r="E396" s="288"/>
      <c r="F396" s="355"/>
      <c r="G396" s="353"/>
      <c r="R396" s="355"/>
      <c r="S396" s="353"/>
    </row>
    <row r="397" spans="3:19" ht="15.75">
      <c r="C397" s="288"/>
      <c r="D397" s="288"/>
      <c r="E397" s="288"/>
      <c r="F397" s="355"/>
      <c r="G397" s="353"/>
      <c r="R397" s="355"/>
      <c r="S397" s="353"/>
    </row>
    <row r="398" spans="3:19" ht="15.75">
      <c r="C398" s="288"/>
      <c r="D398" s="288"/>
      <c r="E398" s="288"/>
      <c r="F398" s="355"/>
      <c r="G398" s="353"/>
      <c r="R398" s="355"/>
      <c r="S398" s="353"/>
    </row>
    <row r="399" spans="3:19" ht="15.75">
      <c r="C399" s="288"/>
      <c r="D399" s="288"/>
      <c r="E399" s="288"/>
      <c r="F399" s="355"/>
      <c r="G399" s="353"/>
      <c r="R399" s="355"/>
      <c r="S399" s="353"/>
    </row>
    <row r="400" spans="3:19" ht="15.75">
      <c r="C400" s="288"/>
      <c r="D400" s="288"/>
      <c r="E400" s="288"/>
      <c r="F400" s="355"/>
      <c r="G400" s="353"/>
      <c r="R400" s="355"/>
      <c r="S400" s="353"/>
    </row>
    <row r="401" spans="3:19" ht="15.75">
      <c r="C401" s="288"/>
      <c r="D401" s="288"/>
      <c r="E401" s="288"/>
      <c r="F401" s="355"/>
      <c r="G401" s="353"/>
      <c r="R401" s="355"/>
      <c r="S401" s="353"/>
    </row>
    <row r="402" spans="3:19" ht="15.75">
      <c r="C402" s="288"/>
      <c r="D402" s="288"/>
      <c r="E402" s="288"/>
      <c r="F402" s="355"/>
      <c r="G402" s="353"/>
      <c r="R402" s="355"/>
      <c r="S402" s="353"/>
    </row>
    <row r="403" spans="3:19" ht="15.75">
      <c r="C403" s="288"/>
      <c r="D403" s="288"/>
      <c r="E403" s="288"/>
      <c r="F403" s="355"/>
      <c r="G403" s="353"/>
      <c r="R403" s="355"/>
      <c r="S403" s="353"/>
    </row>
    <row r="404" spans="3:19" ht="15.75">
      <c r="C404" s="288"/>
      <c r="D404" s="288"/>
      <c r="E404" s="288"/>
      <c r="F404" s="355"/>
      <c r="G404" s="353"/>
      <c r="R404" s="355"/>
      <c r="S404" s="353"/>
    </row>
    <row r="405" spans="3:19" ht="15.75">
      <c r="C405" s="288"/>
      <c r="D405" s="288"/>
      <c r="E405" s="288"/>
      <c r="F405" s="355"/>
      <c r="G405" s="353"/>
      <c r="R405" s="355"/>
      <c r="S405" s="353"/>
    </row>
    <row r="406" spans="3:19" ht="15.75">
      <c r="C406" s="288"/>
      <c r="D406" s="288"/>
      <c r="E406" s="288"/>
      <c r="F406" s="355"/>
      <c r="G406" s="353"/>
      <c r="R406" s="355"/>
      <c r="S406" s="353"/>
    </row>
    <row r="407" spans="3:19" ht="15.75">
      <c r="C407" s="288"/>
      <c r="D407" s="288"/>
      <c r="E407" s="288"/>
      <c r="F407" s="355"/>
      <c r="G407" s="353"/>
      <c r="R407" s="355"/>
      <c r="S407" s="353"/>
    </row>
    <row r="408" spans="3:19" ht="15.75">
      <c r="C408" s="288"/>
      <c r="D408" s="288"/>
      <c r="E408" s="288"/>
      <c r="F408" s="355"/>
      <c r="G408" s="353"/>
      <c r="R408" s="355"/>
      <c r="S408" s="353"/>
    </row>
    <row r="409" spans="3:19" ht="15.75">
      <c r="C409" s="288"/>
      <c r="D409" s="288"/>
      <c r="E409" s="288"/>
      <c r="F409" s="355"/>
      <c r="G409" s="353"/>
      <c r="R409" s="355"/>
      <c r="S409" s="353"/>
    </row>
    <row r="410" spans="3:19" ht="15.75">
      <c r="C410" s="288"/>
      <c r="D410" s="288"/>
      <c r="E410" s="288"/>
      <c r="F410" s="355"/>
      <c r="G410" s="353"/>
      <c r="R410" s="355"/>
      <c r="S410" s="353"/>
    </row>
    <row r="411" spans="3:19" ht="15.75">
      <c r="C411" s="288"/>
      <c r="D411" s="288"/>
      <c r="E411" s="288"/>
      <c r="F411" s="355"/>
      <c r="G411" s="353"/>
      <c r="R411" s="355"/>
      <c r="S411" s="353"/>
    </row>
    <row r="412" spans="3:19" ht="15.75">
      <c r="C412" s="288"/>
      <c r="D412" s="288"/>
      <c r="E412" s="288"/>
      <c r="F412" s="355"/>
      <c r="G412" s="353"/>
      <c r="R412" s="355"/>
      <c r="S412" s="353"/>
    </row>
    <row r="413" spans="3:19" ht="15.75">
      <c r="C413" s="288"/>
      <c r="D413" s="288"/>
      <c r="E413" s="288"/>
      <c r="F413" s="355"/>
      <c r="G413" s="353"/>
      <c r="R413" s="355"/>
      <c r="S413" s="353"/>
    </row>
    <row r="414" spans="3:19" ht="15.75">
      <c r="C414" s="288"/>
      <c r="D414" s="288"/>
      <c r="E414" s="288"/>
      <c r="F414" s="355"/>
      <c r="G414" s="353"/>
      <c r="R414" s="355"/>
      <c r="S414" s="353"/>
    </row>
    <row r="415" spans="3:19" ht="15.75">
      <c r="C415" s="288"/>
      <c r="D415" s="288"/>
      <c r="E415" s="288"/>
      <c r="F415" s="355"/>
      <c r="G415" s="353"/>
      <c r="R415" s="355"/>
      <c r="S415" s="353"/>
    </row>
    <row r="416" spans="3:19" ht="15.75">
      <c r="C416" s="288"/>
      <c r="D416" s="288"/>
      <c r="E416" s="288"/>
      <c r="F416" s="355"/>
      <c r="G416" s="353"/>
      <c r="R416" s="355"/>
      <c r="S416" s="353"/>
    </row>
    <row r="417" spans="3:19" ht="15.75">
      <c r="C417" s="288"/>
      <c r="D417" s="288"/>
      <c r="E417" s="288"/>
      <c r="F417" s="355"/>
      <c r="G417" s="353"/>
      <c r="R417" s="355"/>
      <c r="S417" s="353"/>
    </row>
    <row r="418" spans="3:19" ht="15.75">
      <c r="C418" s="288"/>
      <c r="D418" s="288"/>
      <c r="E418" s="288"/>
      <c r="F418" s="355"/>
      <c r="G418" s="353"/>
      <c r="R418" s="355"/>
      <c r="S418" s="353"/>
    </row>
    <row r="419" spans="3:19" ht="15.75">
      <c r="C419" s="288"/>
      <c r="D419" s="288"/>
      <c r="E419" s="288"/>
      <c r="F419" s="355"/>
      <c r="G419" s="353"/>
      <c r="R419" s="355"/>
      <c r="S419" s="353"/>
    </row>
    <row r="420" spans="3:19" ht="15.75">
      <c r="C420" s="288"/>
      <c r="D420" s="288"/>
      <c r="E420" s="288"/>
      <c r="F420" s="355"/>
      <c r="G420" s="353"/>
      <c r="R420" s="355"/>
      <c r="S420" s="353"/>
    </row>
    <row r="421" spans="3:19" ht="15.75">
      <c r="C421" s="288"/>
      <c r="D421" s="288"/>
      <c r="E421" s="288"/>
      <c r="F421" s="355"/>
      <c r="G421" s="353"/>
      <c r="R421" s="355"/>
      <c r="S421" s="353"/>
    </row>
    <row r="422" spans="3:19" ht="15.75">
      <c r="C422" s="288"/>
      <c r="D422" s="288"/>
      <c r="E422" s="288"/>
      <c r="F422" s="355"/>
      <c r="G422" s="353"/>
      <c r="R422" s="355"/>
      <c r="S422" s="353"/>
    </row>
    <row r="423" spans="3:19" ht="15.75">
      <c r="C423" s="288"/>
      <c r="D423" s="288"/>
      <c r="E423" s="288"/>
      <c r="F423" s="355"/>
      <c r="G423" s="353"/>
      <c r="R423" s="355"/>
      <c r="S423" s="353"/>
    </row>
    <row r="424" spans="3:19" ht="15.75">
      <c r="C424" s="288"/>
      <c r="D424" s="288"/>
      <c r="E424" s="288"/>
      <c r="F424" s="355"/>
      <c r="G424" s="353"/>
      <c r="R424" s="355"/>
      <c r="S424" s="353"/>
    </row>
    <row r="425" spans="3:19" ht="15.75">
      <c r="C425" s="288"/>
      <c r="D425" s="288"/>
      <c r="E425" s="288"/>
      <c r="F425" s="355"/>
      <c r="G425" s="353"/>
      <c r="R425" s="355"/>
      <c r="S425" s="353"/>
    </row>
    <row r="426" spans="3:19" ht="15.75">
      <c r="C426" s="288"/>
      <c r="D426" s="288"/>
      <c r="E426" s="288"/>
      <c r="F426" s="355"/>
      <c r="G426" s="353"/>
      <c r="R426" s="355"/>
      <c r="S426" s="353"/>
    </row>
    <row r="427" spans="3:19" ht="15.75">
      <c r="C427" s="288"/>
      <c r="D427" s="288"/>
      <c r="E427" s="288"/>
      <c r="F427" s="355"/>
      <c r="G427" s="353"/>
      <c r="R427" s="355"/>
      <c r="S427" s="353"/>
    </row>
    <row r="428" spans="3:19" ht="15.75">
      <c r="C428" s="288"/>
      <c r="D428" s="288"/>
      <c r="E428" s="288"/>
      <c r="F428" s="355"/>
      <c r="G428" s="353"/>
      <c r="R428" s="355"/>
      <c r="S428" s="353"/>
    </row>
    <row r="429" spans="3:19" ht="15.75">
      <c r="C429" s="288"/>
      <c r="D429" s="288"/>
      <c r="E429" s="288"/>
      <c r="F429" s="355"/>
      <c r="G429" s="353"/>
      <c r="R429" s="355"/>
      <c r="S429" s="353"/>
    </row>
    <row r="430" spans="3:19" ht="15.75">
      <c r="C430" s="288"/>
      <c r="D430" s="288"/>
      <c r="E430" s="288"/>
      <c r="F430" s="355"/>
      <c r="G430" s="353"/>
      <c r="R430" s="355"/>
      <c r="S430" s="353"/>
    </row>
    <row r="431" spans="3:19" ht="15.75">
      <c r="C431" s="288"/>
      <c r="D431" s="288"/>
      <c r="E431" s="288"/>
      <c r="F431" s="355"/>
      <c r="G431" s="353"/>
      <c r="R431" s="355"/>
      <c r="S431" s="353"/>
    </row>
    <row r="432" spans="3:19" ht="15.75">
      <c r="C432" s="288"/>
      <c r="D432" s="288"/>
      <c r="E432" s="288"/>
      <c r="F432" s="355"/>
      <c r="G432" s="353"/>
      <c r="R432" s="355"/>
      <c r="S432" s="353"/>
    </row>
    <row r="433" spans="3:19" ht="15.75">
      <c r="C433" s="288"/>
      <c r="D433" s="288"/>
      <c r="E433" s="288"/>
      <c r="F433" s="355"/>
      <c r="G433" s="353"/>
      <c r="R433" s="355"/>
      <c r="S433" s="353"/>
    </row>
    <row r="434" spans="3:19" ht="15.75">
      <c r="C434" s="288"/>
      <c r="D434" s="288"/>
      <c r="E434" s="288"/>
      <c r="F434" s="355"/>
      <c r="G434" s="353"/>
      <c r="R434" s="355"/>
      <c r="S434" s="353"/>
    </row>
    <row r="435" spans="3:19" ht="15.75">
      <c r="C435" s="288"/>
      <c r="D435" s="288"/>
      <c r="E435" s="288"/>
      <c r="F435" s="355"/>
      <c r="G435" s="353"/>
      <c r="R435" s="355"/>
      <c r="S435" s="353"/>
    </row>
    <row r="436" spans="3:19" ht="15.75">
      <c r="C436" s="288"/>
      <c r="D436" s="288"/>
      <c r="E436" s="288"/>
      <c r="F436" s="355"/>
      <c r="G436" s="353"/>
      <c r="R436" s="355"/>
      <c r="S436" s="353"/>
    </row>
    <row r="437" spans="3:19" ht="15.75">
      <c r="C437" s="288"/>
      <c r="D437" s="288"/>
      <c r="E437" s="288"/>
      <c r="F437" s="355"/>
      <c r="G437" s="353"/>
      <c r="R437" s="355"/>
      <c r="S437" s="353"/>
    </row>
    <row r="438" spans="3:19" ht="15.75">
      <c r="C438" s="288"/>
      <c r="D438" s="288"/>
      <c r="E438" s="288"/>
      <c r="F438" s="355"/>
      <c r="G438" s="353"/>
      <c r="R438" s="355"/>
      <c r="S438" s="353"/>
    </row>
    <row r="439" spans="3:19" ht="15.75">
      <c r="C439" s="288"/>
      <c r="D439" s="288"/>
      <c r="E439" s="288"/>
      <c r="F439" s="355"/>
      <c r="G439" s="353"/>
      <c r="R439" s="355"/>
      <c r="S439" s="353"/>
    </row>
    <row r="440" spans="3:19" ht="15.75">
      <c r="C440" s="288"/>
      <c r="D440" s="288"/>
      <c r="E440" s="288"/>
      <c r="F440" s="355"/>
      <c r="G440" s="353"/>
      <c r="R440" s="355"/>
      <c r="S440" s="353"/>
    </row>
    <row r="441" spans="3:19" ht="15.75">
      <c r="C441" s="288"/>
      <c r="D441" s="288"/>
      <c r="E441" s="288"/>
      <c r="F441" s="355"/>
      <c r="G441" s="353"/>
      <c r="R441" s="355"/>
      <c r="S441" s="353"/>
    </row>
    <row r="442" spans="3:19" ht="15.75">
      <c r="C442" s="288"/>
      <c r="D442" s="288"/>
      <c r="E442" s="288"/>
      <c r="F442" s="355"/>
      <c r="G442" s="353"/>
      <c r="R442" s="355"/>
      <c r="S442" s="353"/>
    </row>
    <row r="443" spans="3:19" ht="15.75">
      <c r="C443" s="288"/>
      <c r="D443" s="288"/>
      <c r="E443" s="288"/>
      <c r="F443" s="355"/>
      <c r="G443" s="353"/>
      <c r="R443" s="355"/>
      <c r="S443" s="353"/>
    </row>
    <row r="444" spans="3:19" ht="15.75">
      <c r="C444" s="288"/>
      <c r="D444" s="288"/>
      <c r="E444" s="288"/>
      <c r="F444" s="355"/>
      <c r="G444" s="353"/>
      <c r="R444" s="355"/>
      <c r="S444" s="353"/>
    </row>
    <row r="445" spans="3:19" ht="15.75">
      <c r="C445" s="288"/>
      <c r="D445" s="288"/>
      <c r="E445" s="288"/>
      <c r="F445" s="355"/>
      <c r="G445" s="353"/>
      <c r="R445" s="355"/>
      <c r="S445" s="353"/>
    </row>
    <row r="446" spans="3:19" ht="15.75">
      <c r="C446" s="288"/>
      <c r="D446" s="288"/>
      <c r="E446" s="288"/>
      <c r="F446" s="355"/>
      <c r="G446" s="353"/>
      <c r="R446" s="355"/>
      <c r="S446" s="353"/>
    </row>
    <row r="447" spans="3:19" ht="15.75">
      <c r="C447" s="288"/>
      <c r="D447" s="288"/>
      <c r="E447" s="288"/>
      <c r="F447" s="355"/>
      <c r="G447" s="353"/>
      <c r="R447" s="355"/>
      <c r="S447" s="353"/>
    </row>
    <row r="448" spans="3:19" ht="15.75">
      <c r="C448" s="288"/>
      <c r="D448" s="288"/>
      <c r="E448" s="288"/>
      <c r="F448" s="355"/>
      <c r="G448" s="353"/>
      <c r="R448" s="355"/>
      <c r="S448" s="353"/>
    </row>
    <row r="449" spans="3:19" ht="15.75">
      <c r="C449" s="288"/>
      <c r="D449" s="288"/>
      <c r="E449" s="288"/>
      <c r="F449" s="355"/>
      <c r="G449" s="353"/>
      <c r="R449" s="355"/>
      <c r="S449" s="353"/>
    </row>
    <row r="450" spans="3:19" ht="15.75">
      <c r="C450" s="288"/>
      <c r="D450" s="288"/>
      <c r="E450" s="288"/>
      <c r="F450" s="355"/>
      <c r="G450" s="353"/>
      <c r="R450" s="355"/>
      <c r="S450" s="353"/>
    </row>
    <row r="451" spans="3:19" ht="15.75">
      <c r="C451" s="288"/>
      <c r="D451" s="288"/>
      <c r="E451" s="288"/>
      <c r="F451" s="355"/>
      <c r="G451" s="353"/>
      <c r="R451" s="355"/>
      <c r="S451" s="353"/>
    </row>
    <row r="452" spans="3:19" ht="15.75">
      <c r="C452" s="288"/>
      <c r="D452" s="288"/>
      <c r="E452" s="288"/>
      <c r="F452" s="355"/>
      <c r="G452" s="353"/>
      <c r="R452" s="355"/>
      <c r="S452" s="353"/>
    </row>
    <row r="453" spans="3:19" ht="15.75">
      <c r="C453" s="288"/>
      <c r="D453" s="288"/>
      <c r="E453" s="288"/>
      <c r="F453" s="355"/>
      <c r="G453" s="353"/>
      <c r="R453" s="355"/>
      <c r="S453" s="353"/>
    </row>
    <row r="454" spans="3:19" ht="15.75">
      <c r="C454" s="288"/>
      <c r="D454" s="288"/>
      <c r="E454" s="288"/>
      <c r="F454" s="355"/>
      <c r="G454" s="353"/>
      <c r="R454" s="355"/>
      <c r="S454" s="353"/>
    </row>
    <row r="455" spans="3:19" ht="15.75">
      <c r="C455" s="288"/>
      <c r="D455" s="288"/>
      <c r="E455" s="288"/>
      <c r="F455" s="355"/>
      <c r="G455" s="353"/>
      <c r="R455" s="355"/>
      <c r="S455" s="353"/>
    </row>
    <row r="456" spans="3:19" ht="15.75">
      <c r="C456" s="288"/>
      <c r="D456" s="288"/>
      <c r="E456" s="288"/>
      <c r="F456" s="355"/>
      <c r="G456" s="353"/>
      <c r="R456" s="355"/>
      <c r="S456" s="353"/>
    </row>
    <row r="457" spans="3:19" ht="15.75">
      <c r="C457" s="288"/>
      <c r="D457" s="288"/>
      <c r="E457" s="288"/>
      <c r="F457" s="355"/>
      <c r="G457" s="353"/>
      <c r="R457" s="355"/>
      <c r="S457" s="353"/>
    </row>
    <row r="458" spans="3:19" ht="15.75">
      <c r="C458" s="288"/>
      <c r="D458" s="288"/>
      <c r="E458" s="288"/>
      <c r="F458" s="355"/>
      <c r="G458" s="353"/>
      <c r="R458" s="355"/>
      <c r="S458" s="353"/>
    </row>
    <row r="459" spans="3:19" ht="15.75">
      <c r="C459" s="288"/>
      <c r="D459" s="288"/>
      <c r="E459" s="288"/>
      <c r="F459" s="355"/>
      <c r="G459" s="353"/>
      <c r="R459" s="355"/>
      <c r="S459" s="353"/>
    </row>
    <row r="460" spans="3:19" ht="15.75">
      <c r="C460" s="288"/>
      <c r="D460" s="288"/>
      <c r="E460" s="288"/>
      <c r="F460" s="355"/>
      <c r="G460" s="353"/>
      <c r="R460" s="355"/>
      <c r="S460" s="353"/>
    </row>
    <row r="461" spans="3:19" ht="15.75">
      <c r="C461" s="288"/>
      <c r="D461" s="288"/>
      <c r="E461" s="288"/>
      <c r="F461" s="355"/>
      <c r="G461" s="353"/>
      <c r="R461" s="355"/>
      <c r="S461" s="353"/>
    </row>
    <row r="462" spans="3:19" ht="15.75">
      <c r="C462" s="288"/>
      <c r="D462" s="288"/>
      <c r="E462" s="288"/>
      <c r="F462" s="355"/>
      <c r="G462" s="353"/>
      <c r="R462" s="355"/>
      <c r="S462" s="353"/>
    </row>
    <row r="463" spans="3:19" ht="15.75">
      <c r="C463" s="288"/>
      <c r="D463" s="288"/>
      <c r="E463" s="288"/>
      <c r="F463" s="355"/>
      <c r="G463" s="353"/>
      <c r="R463" s="355"/>
      <c r="S463" s="353"/>
    </row>
    <row r="464" spans="3:19" ht="15.75">
      <c r="C464" s="288"/>
      <c r="D464" s="288"/>
      <c r="E464" s="288"/>
      <c r="F464" s="355"/>
      <c r="G464" s="353"/>
      <c r="R464" s="355"/>
      <c r="S464" s="353"/>
    </row>
    <row r="465" spans="3:19" ht="15.75">
      <c r="C465" s="288"/>
      <c r="D465" s="288"/>
      <c r="E465" s="288"/>
      <c r="F465" s="355"/>
      <c r="G465" s="353"/>
      <c r="R465" s="355"/>
      <c r="S465" s="353"/>
    </row>
    <row r="466" spans="3:19" ht="15.75">
      <c r="C466" s="288"/>
      <c r="D466" s="288"/>
      <c r="E466" s="288"/>
      <c r="F466" s="355"/>
      <c r="G466" s="353"/>
      <c r="R466" s="355"/>
      <c r="S466" s="353"/>
    </row>
    <row r="467" spans="3:19" ht="15.75">
      <c r="C467" s="288"/>
      <c r="D467" s="288"/>
      <c r="E467" s="288"/>
      <c r="F467" s="355"/>
      <c r="G467" s="353"/>
      <c r="R467" s="355"/>
      <c r="S467" s="353"/>
    </row>
    <row r="468" spans="3:19" ht="15.75">
      <c r="C468" s="288"/>
      <c r="D468" s="288"/>
      <c r="E468" s="288"/>
      <c r="F468" s="355"/>
      <c r="G468" s="353"/>
      <c r="R468" s="355"/>
      <c r="S468" s="353"/>
    </row>
    <row r="469" spans="3:19" ht="15.75">
      <c r="C469" s="288"/>
      <c r="D469" s="288"/>
      <c r="E469" s="288"/>
      <c r="F469" s="355"/>
      <c r="G469" s="353"/>
      <c r="R469" s="355"/>
      <c r="S469" s="353"/>
    </row>
    <row r="470" spans="3:19" ht="15.75">
      <c r="C470" s="288"/>
      <c r="D470" s="288"/>
      <c r="E470" s="288"/>
      <c r="F470" s="355"/>
      <c r="G470" s="353"/>
      <c r="R470" s="355"/>
      <c r="S470" s="353"/>
    </row>
    <row r="471" spans="3:19" ht="15.75">
      <c r="C471" s="288"/>
      <c r="D471" s="288"/>
      <c r="E471" s="288"/>
      <c r="F471" s="355"/>
      <c r="G471" s="353"/>
      <c r="R471" s="355"/>
      <c r="S471" s="353"/>
    </row>
    <row r="472" spans="3:19" ht="15.75">
      <c r="C472" s="288"/>
      <c r="D472" s="288"/>
      <c r="E472" s="288"/>
      <c r="F472" s="355"/>
      <c r="G472" s="353"/>
      <c r="R472" s="355"/>
      <c r="S472" s="353"/>
    </row>
    <row r="473" spans="3:19" ht="15.75">
      <c r="C473" s="288"/>
      <c r="D473" s="288"/>
      <c r="E473" s="288"/>
      <c r="F473" s="355"/>
      <c r="G473" s="353"/>
      <c r="R473" s="355"/>
      <c r="S473" s="353"/>
    </row>
    <row r="474" spans="3:19" ht="15.75">
      <c r="C474" s="288"/>
      <c r="D474" s="288"/>
      <c r="E474" s="288"/>
      <c r="F474" s="355"/>
      <c r="G474" s="353"/>
      <c r="R474" s="355"/>
      <c r="S474" s="353"/>
    </row>
    <row r="475" spans="3:19" ht="15.75">
      <c r="C475" s="288"/>
      <c r="D475" s="288"/>
      <c r="E475" s="288"/>
      <c r="F475" s="355"/>
      <c r="G475" s="353"/>
      <c r="R475" s="355"/>
      <c r="S475" s="353"/>
    </row>
    <row r="476" spans="3:19" ht="15.75">
      <c r="C476" s="288"/>
      <c r="D476" s="288"/>
      <c r="E476" s="288"/>
      <c r="F476" s="355"/>
      <c r="G476" s="353"/>
      <c r="R476" s="355"/>
      <c r="S476" s="353"/>
    </row>
    <row r="477" spans="3:19" ht="15.75">
      <c r="C477" s="288"/>
      <c r="D477" s="288"/>
      <c r="E477" s="288"/>
      <c r="F477" s="355"/>
      <c r="G477" s="353"/>
      <c r="R477" s="355"/>
      <c r="S477" s="353"/>
    </row>
    <row r="478" spans="3:19" ht="15.75">
      <c r="C478" s="288"/>
      <c r="D478" s="288"/>
      <c r="E478" s="288"/>
      <c r="F478" s="355"/>
      <c r="G478" s="353"/>
      <c r="R478" s="355"/>
      <c r="S478" s="353"/>
    </row>
    <row r="479" spans="3:19" ht="15.75">
      <c r="C479" s="288"/>
      <c r="D479" s="288"/>
      <c r="E479" s="288"/>
      <c r="F479" s="355"/>
      <c r="G479" s="353"/>
      <c r="R479" s="355"/>
      <c r="S479" s="353"/>
    </row>
    <row r="480" spans="3:19" ht="15.75">
      <c r="C480" s="288"/>
      <c r="D480" s="288"/>
      <c r="E480" s="288"/>
      <c r="F480" s="355"/>
      <c r="G480" s="353"/>
      <c r="R480" s="355"/>
      <c r="S480" s="353"/>
    </row>
    <row r="481" spans="3:19" ht="15.75">
      <c r="C481" s="288"/>
      <c r="D481" s="288"/>
      <c r="E481" s="288"/>
      <c r="F481" s="355"/>
      <c r="G481" s="353"/>
      <c r="R481" s="355"/>
      <c r="S481" s="353"/>
    </row>
    <row r="482" spans="3:19" ht="15.75">
      <c r="C482" s="288"/>
      <c r="D482" s="288"/>
      <c r="E482" s="288"/>
      <c r="F482" s="355"/>
      <c r="G482" s="353"/>
      <c r="R482" s="355"/>
      <c r="S482" s="353"/>
    </row>
    <row r="483" spans="3:19" ht="15.75">
      <c r="C483" s="288"/>
      <c r="D483" s="288"/>
      <c r="E483" s="288"/>
      <c r="F483" s="355"/>
      <c r="G483" s="353"/>
      <c r="R483" s="355"/>
      <c r="S483" s="353"/>
    </row>
    <row r="484" spans="3:19" ht="15.75">
      <c r="C484" s="288"/>
      <c r="D484" s="288"/>
      <c r="E484" s="288"/>
      <c r="F484" s="355"/>
      <c r="G484" s="353"/>
      <c r="R484" s="355"/>
      <c r="S484" s="353"/>
    </row>
    <row r="485" spans="3:19" ht="15.75">
      <c r="C485" s="288"/>
      <c r="D485" s="288"/>
      <c r="E485" s="288"/>
      <c r="F485" s="355"/>
      <c r="G485" s="353"/>
      <c r="R485" s="355"/>
      <c r="S485" s="353"/>
    </row>
    <row r="486" spans="3:19" ht="15.75">
      <c r="C486" s="288"/>
      <c r="D486" s="288"/>
      <c r="E486" s="288"/>
      <c r="F486" s="355"/>
      <c r="G486" s="353"/>
      <c r="R486" s="355"/>
      <c r="S486" s="353"/>
    </row>
    <row r="487" spans="3:19" ht="15.75">
      <c r="C487" s="288"/>
      <c r="D487" s="288"/>
      <c r="E487" s="288"/>
      <c r="F487" s="355"/>
      <c r="G487" s="353"/>
      <c r="R487" s="355"/>
      <c r="S487" s="353"/>
    </row>
    <row r="488" spans="3:19" ht="15.75">
      <c r="C488" s="288"/>
      <c r="D488" s="288"/>
      <c r="E488" s="288"/>
      <c r="F488" s="355"/>
      <c r="G488" s="353"/>
      <c r="R488" s="355"/>
      <c r="S488" s="353"/>
    </row>
    <row r="489" spans="3:19" ht="15.75">
      <c r="C489" s="288"/>
      <c r="D489" s="288"/>
      <c r="E489" s="288"/>
      <c r="F489" s="355"/>
      <c r="G489" s="353"/>
      <c r="R489" s="355"/>
      <c r="S489" s="353"/>
    </row>
    <row r="490" spans="3:19" ht="15.75">
      <c r="C490" s="288"/>
      <c r="D490" s="288"/>
      <c r="E490" s="288"/>
      <c r="F490" s="355"/>
      <c r="G490" s="353"/>
      <c r="R490" s="355"/>
      <c r="S490" s="353"/>
    </row>
    <row r="491" spans="3:19" ht="15.75">
      <c r="C491" s="288"/>
      <c r="D491" s="288"/>
      <c r="E491" s="288"/>
      <c r="F491" s="355"/>
      <c r="G491" s="353"/>
      <c r="R491" s="355"/>
      <c r="S491" s="353"/>
    </row>
    <row r="492" spans="3:19" ht="15.75">
      <c r="C492" s="288"/>
      <c r="D492" s="288"/>
      <c r="E492" s="288"/>
      <c r="F492" s="355"/>
      <c r="G492" s="353"/>
      <c r="R492" s="355"/>
      <c r="S492" s="353"/>
    </row>
    <row r="493" spans="3:19" ht="15.75">
      <c r="C493" s="288"/>
      <c r="D493" s="288"/>
      <c r="E493" s="288"/>
      <c r="F493" s="355"/>
      <c r="G493" s="353"/>
      <c r="R493" s="355"/>
      <c r="S493" s="353"/>
    </row>
    <row r="494" spans="3:19" ht="15.75">
      <c r="C494" s="288"/>
      <c r="D494" s="288"/>
      <c r="E494" s="288"/>
      <c r="F494" s="355"/>
      <c r="G494" s="353"/>
      <c r="R494" s="355"/>
      <c r="S494" s="353"/>
    </row>
    <row r="495" spans="3:19" ht="15.75">
      <c r="C495" s="288"/>
      <c r="D495" s="288"/>
      <c r="E495" s="288"/>
      <c r="F495" s="355"/>
      <c r="G495" s="353"/>
      <c r="R495" s="355"/>
      <c r="S495" s="353"/>
    </row>
    <row r="496" spans="3:19" ht="15.75">
      <c r="C496" s="288"/>
      <c r="D496" s="288"/>
      <c r="E496" s="288"/>
      <c r="F496" s="355"/>
      <c r="G496" s="353"/>
      <c r="R496" s="355"/>
      <c r="S496" s="353"/>
    </row>
    <row r="497" spans="3:19" ht="15.75">
      <c r="C497" s="288"/>
      <c r="D497" s="288"/>
      <c r="E497" s="288"/>
      <c r="F497" s="355"/>
      <c r="G497" s="353"/>
      <c r="R497" s="355"/>
      <c r="S497" s="353"/>
    </row>
    <row r="498" spans="3:19" ht="15.75">
      <c r="C498" s="288"/>
      <c r="D498" s="288"/>
      <c r="E498" s="288"/>
      <c r="F498" s="355"/>
      <c r="G498" s="353"/>
      <c r="R498" s="355"/>
      <c r="S498" s="353"/>
    </row>
    <row r="499" spans="3:19" ht="15.75">
      <c r="C499" s="288"/>
      <c r="D499" s="288"/>
      <c r="E499" s="288"/>
      <c r="F499" s="355"/>
      <c r="G499" s="353"/>
      <c r="R499" s="355"/>
      <c r="S499" s="353"/>
    </row>
    <row r="500" spans="3:19" ht="15.75">
      <c r="C500" s="288"/>
      <c r="D500" s="288"/>
      <c r="E500" s="288"/>
      <c r="F500" s="355"/>
      <c r="G500" s="353"/>
      <c r="R500" s="355"/>
      <c r="S500" s="353"/>
    </row>
    <row r="501" spans="3:19" ht="15.75">
      <c r="C501" s="288"/>
      <c r="D501" s="288"/>
      <c r="E501" s="288"/>
      <c r="F501" s="355"/>
      <c r="G501" s="353"/>
      <c r="R501" s="355"/>
      <c r="S501" s="353"/>
    </row>
    <row r="502" spans="3:19" ht="15.75">
      <c r="C502" s="288"/>
      <c r="D502" s="288"/>
      <c r="E502" s="288"/>
      <c r="F502" s="355"/>
      <c r="G502" s="353"/>
      <c r="R502" s="355"/>
      <c r="S502" s="353"/>
    </row>
    <row r="503" spans="3:19" ht="15.75">
      <c r="C503" s="288"/>
      <c r="D503" s="288"/>
      <c r="E503" s="288"/>
      <c r="F503" s="355"/>
      <c r="G503" s="353"/>
      <c r="R503" s="355"/>
      <c r="S503" s="353"/>
    </row>
    <row r="504" spans="3:19" ht="15.75">
      <c r="C504" s="288"/>
      <c r="D504" s="288"/>
      <c r="E504" s="288"/>
      <c r="F504" s="355"/>
      <c r="G504" s="353"/>
      <c r="R504" s="355"/>
      <c r="S504" s="353"/>
    </row>
    <row r="505" spans="3:19" ht="15.75">
      <c r="C505" s="288"/>
      <c r="D505" s="288"/>
      <c r="E505" s="288"/>
      <c r="F505" s="355"/>
      <c r="G505" s="353"/>
      <c r="R505" s="355"/>
      <c r="S505" s="353"/>
    </row>
    <row r="506" spans="3:19" ht="15.75">
      <c r="C506" s="288"/>
      <c r="D506" s="288"/>
      <c r="E506" s="288"/>
      <c r="F506" s="355"/>
      <c r="G506" s="353"/>
      <c r="R506" s="355"/>
      <c r="S506" s="353"/>
    </row>
    <row r="507" spans="3:19" ht="15.75">
      <c r="C507" s="288"/>
      <c r="D507" s="288"/>
      <c r="E507" s="288"/>
      <c r="F507" s="355"/>
      <c r="G507" s="353"/>
      <c r="R507" s="355"/>
      <c r="S507" s="353"/>
    </row>
    <row r="508" spans="3:19" ht="15.75">
      <c r="C508" s="288"/>
      <c r="D508" s="288"/>
      <c r="E508" s="288"/>
      <c r="F508" s="355"/>
      <c r="G508" s="353"/>
      <c r="R508" s="355"/>
      <c r="S508" s="353"/>
    </row>
    <row r="509" spans="3:19" ht="15.75">
      <c r="C509" s="288"/>
      <c r="D509" s="288"/>
      <c r="E509" s="288"/>
      <c r="F509" s="355"/>
      <c r="G509" s="353"/>
      <c r="R509" s="355"/>
      <c r="S509" s="353"/>
    </row>
    <row r="510" spans="3:19" ht="15.75">
      <c r="C510" s="288"/>
      <c r="D510" s="288"/>
      <c r="E510" s="288"/>
      <c r="F510" s="355"/>
      <c r="G510" s="353"/>
      <c r="R510" s="355"/>
      <c r="S510" s="353"/>
    </row>
    <row r="511" spans="3:19" ht="15.75">
      <c r="C511" s="288"/>
      <c r="D511" s="288"/>
      <c r="E511" s="288"/>
      <c r="F511" s="355"/>
      <c r="G511" s="353"/>
      <c r="R511" s="355"/>
      <c r="S511" s="353"/>
    </row>
    <row r="512" spans="3:19" ht="15.75">
      <c r="C512" s="288"/>
      <c r="D512" s="288"/>
      <c r="E512" s="288"/>
      <c r="F512" s="355"/>
      <c r="G512" s="353"/>
      <c r="R512" s="355"/>
      <c r="S512" s="353"/>
    </row>
    <row r="513" spans="3:19" ht="15.75">
      <c r="C513" s="288"/>
      <c r="D513" s="288"/>
      <c r="E513" s="288"/>
      <c r="F513" s="355"/>
      <c r="G513" s="353"/>
      <c r="R513" s="355"/>
      <c r="S513" s="353"/>
    </row>
    <row r="514" spans="3:19" ht="15.75">
      <c r="C514" s="288"/>
      <c r="D514" s="288"/>
      <c r="E514" s="288"/>
      <c r="F514" s="355"/>
      <c r="G514" s="353"/>
      <c r="R514" s="355"/>
      <c r="S514" s="353"/>
    </row>
    <row r="515" spans="3:19" ht="15.75">
      <c r="C515" s="288"/>
      <c r="D515" s="288"/>
      <c r="E515" s="288"/>
      <c r="F515" s="355"/>
      <c r="G515" s="353"/>
      <c r="R515" s="355"/>
      <c r="S515" s="353"/>
    </row>
    <row r="516" spans="3:19" ht="15.75">
      <c r="C516" s="288"/>
      <c r="D516" s="288"/>
      <c r="E516" s="288"/>
      <c r="F516" s="355"/>
      <c r="G516" s="353"/>
      <c r="R516" s="355"/>
      <c r="S516" s="353"/>
    </row>
    <row r="517" spans="3:19" ht="15.75">
      <c r="C517" s="288"/>
      <c r="D517" s="288"/>
      <c r="E517" s="288"/>
      <c r="F517" s="355"/>
      <c r="G517" s="353"/>
      <c r="R517" s="355"/>
      <c r="S517" s="353"/>
    </row>
    <row r="518" spans="3:19" ht="15.75">
      <c r="C518" s="288"/>
      <c r="D518" s="288"/>
      <c r="E518" s="288"/>
      <c r="F518" s="355"/>
      <c r="G518" s="353"/>
      <c r="R518" s="355"/>
      <c r="S518" s="353"/>
    </row>
    <row r="519" spans="3:19" ht="15.75">
      <c r="C519" s="288"/>
      <c r="D519" s="288"/>
      <c r="E519" s="288"/>
      <c r="F519" s="355"/>
      <c r="G519" s="353"/>
      <c r="R519" s="355"/>
      <c r="S519" s="353"/>
    </row>
    <row r="520" spans="3:19" ht="15.75">
      <c r="C520" s="288"/>
      <c r="D520" s="288"/>
      <c r="E520" s="288"/>
      <c r="F520" s="355"/>
      <c r="G520" s="353"/>
      <c r="R520" s="355"/>
      <c r="S520" s="353"/>
    </row>
    <row r="521" spans="3:19" ht="15.75">
      <c r="C521" s="288"/>
      <c r="D521" s="288"/>
      <c r="E521" s="288"/>
      <c r="F521" s="355"/>
      <c r="G521" s="353"/>
      <c r="R521" s="355"/>
      <c r="S521" s="353"/>
    </row>
    <row r="522" spans="3:19" ht="15.75">
      <c r="C522" s="288"/>
      <c r="D522" s="288"/>
      <c r="E522" s="288"/>
      <c r="F522" s="355"/>
      <c r="G522" s="353"/>
      <c r="R522" s="355"/>
      <c r="S522" s="353"/>
    </row>
    <row r="523" spans="3:19" ht="15.75">
      <c r="C523" s="288"/>
      <c r="D523" s="288"/>
      <c r="E523" s="288"/>
      <c r="F523" s="355"/>
      <c r="G523" s="353"/>
      <c r="R523" s="355"/>
      <c r="S523" s="353"/>
    </row>
    <row r="524" spans="3:19" ht="15.75">
      <c r="C524" s="288"/>
      <c r="D524" s="288"/>
      <c r="E524" s="288"/>
      <c r="F524" s="355"/>
      <c r="G524" s="353"/>
      <c r="R524" s="355"/>
      <c r="S524" s="353"/>
    </row>
    <row r="525" spans="3:19" ht="15.75">
      <c r="C525" s="288"/>
      <c r="D525" s="288"/>
      <c r="E525" s="288"/>
      <c r="F525" s="355"/>
      <c r="G525" s="353"/>
      <c r="R525" s="355"/>
      <c r="S525" s="353"/>
    </row>
    <row r="526" spans="3:19" ht="15.75">
      <c r="C526" s="288"/>
      <c r="D526" s="288"/>
      <c r="E526" s="288"/>
      <c r="F526" s="355"/>
      <c r="G526" s="353"/>
      <c r="R526" s="355"/>
      <c r="S526" s="353"/>
    </row>
    <row r="527" spans="3:19" ht="15.75">
      <c r="C527" s="288"/>
      <c r="D527" s="288"/>
      <c r="E527" s="288"/>
      <c r="F527" s="355"/>
      <c r="G527" s="353"/>
      <c r="R527" s="355"/>
      <c r="S527" s="353"/>
    </row>
    <row r="528" spans="3:19" ht="15.75">
      <c r="C528" s="288"/>
      <c r="D528" s="288"/>
      <c r="E528" s="288"/>
      <c r="F528" s="355"/>
      <c r="G528" s="353"/>
      <c r="R528" s="355"/>
      <c r="S528" s="353"/>
    </row>
    <row r="529" spans="3:19" ht="15.75">
      <c r="C529" s="288"/>
      <c r="D529" s="288"/>
      <c r="E529" s="288"/>
      <c r="F529" s="355"/>
      <c r="G529" s="353"/>
      <c r="R529" s="355"/>
      <c r="S529" s="353"/>
    </row>
    <row r="530" spans="3:19" ht="15.75">
      <c r="C530" s="288"/>
      <c r="D530" s="288"/>
      <c r="E530" s="288"/>
      <c r="F530" s="355"/>
      <c r="G530" s="353"/>
      <c r="R530" s="355"/>
      <c r="S530" s="353"/>
    </row>
    <row r="531" spans="3:19" ht="15.75">
      <c r="C531" s="288"/>
      <c r="D531" s="288"/>
      <c r="E531" s="288"/>
      <c r="F531" s="355"/>
      <c r="G531" s="353"/>
      <c r="R531" s="355"/>
      <c r="S531" s="353"/>
    </row>
    <row r="532" spans="3:19" ht="15.75">
      <c r="C532" s="288"/>
      <c r="D532" s="288"/>
      <c r="E532" s="288"/>
      <c r="F532" s="355"/>
      <c r="G532" s="353"/>
      <c r="R532" s="355"/>
      <c r="S532" s="353"/>
    </row>
    <row r="533" spans="3:19" ht="15.75">
      <c r="C533" s="288"/>
      <c r="D533" s="288"/>
      <c r="E533" s="288"/>
      <c r="F533" s="355"/>
      <c r="G533" s="353"/>
      <c r="R533" s="355"/>
      <c r="S533" s="353"/>
    </row>
    <row r="534" spans="3:19" ht="15.75">
      <c r="C534" s="288"/>
      <c r="D534" s="288"/>
      <c r="E534" s="288"/>
      <c r="F534" s="355"/>
      <c r="G534" s="353"/>
      <c r="R534" s="355"/>
      <c r="S534" s="353"/>
    </row>
    <row r="535" spans="3:19" ht="15.75">
      <c r="C535" s="288"/>
      <c r="D535" s="288"/>
      <c r="E535" s="288"/>
      <c r="F535" s="355"/>
      <c r="G535" s="353"/>
      <c r="R535" s="355"/>
      <c r="S535" s="353"/>
    </row>
    <row r="536" spans="3:19" ht="15.75">
      <c r="C536" s="288"/>
      <c r="D536" s="288"/>
      <c r="E536" s="288"/>
      <c r="F536" s="355"/>
      <c r="G536" s="353"/>
      <c r="R536" s="355"/>
      <c r="S536" s="353"/>
    </row>
    <row r="537" spans="3:19" ht="15.75">
      <c r="C537" s="288"/>
      <c r="D537" s="288"/>
      <c r="E537" s="288"/>
      <c r="F537" s="355"/>
      <c r="G537" s="353"/>
      <c r="R537" s="355"/>
      <c r="S537" s="353"/>
    </row>
    <row r="538" spans="3:19" ht="15.75">
      <c r="C538" s="288"/>
      <c r="D538" s="288"/>
      <c r="E538" s="288"/>
      <c r="F538" s="355"/>
      <c r="G538" s="353"/>
      <c r="R538" s="355"/>
      <c r="S538" s="353"/>
    </row>
    <row r="539" spans="3:19" ht="15.75">
      <c r="C539" s="288"/>
      <c r="D539" s="288"/>
      <c r="E539" s="288"/>
      <c r="F539" s="355"/>
      <c r="G539" s="353"/>
      <c r="R539" s="355"/>
      <c r="S539" s="353"/>
    </row>
    <row r="540" spans="3:19" ht="15.75">
      <c r="C540" s="288"/>
      <c r="D540" s="288"/>
      <c r="E540" s="288"/>
      <c r="F540" s="355"/>
      <c r="G540" s="353"/>
      <c r="R540" s="355"/>
      <c r="S540" s="353"/>
    </row>
    <row r="541" spans="3:19" ht="15.75">
      <c r="C541" s="288"/>
      <c r="D541" s="288"/>
      <c r="E541" s="288"/>
      <c r="F541" s="355"/>
      <c r="G541" s="353"/>
      <c r="R541" s="355"/>
      <c r="S541" s="353"/>
    </row>
    <row r="542" spans="3:19" ht="15.75">
      <c r="C542" s="288"/>
      <c r="D542" s="288"/>
      <c r="E542" s="288"/>
      <c r="F542" s="355"/>
      <c r="G542" s="353"/>
      <c r="R542" s="355"/>
      <c r="S542" s="353"/>
    </row>
    <row r="543" spans="3:19" ht="15.75">
      <c r="C543" s="288"/>
      <c r="D543" s="288"/>
      <c r="E543" s="288"/>
      <c r="F543" s="355"/>
      <c r="G543" s="353"/>
      <c r="R543" s="355"/>
      <c r="S543" s="353"/>
    </row>
    <row r="544" spans="3:19" ht="15.75">
      <c r="C544" s="288"/>
      <c r="D544" s="288"/>
      <c r="E544" s="288"/>
      <c r="F544" s="355"/>
      <c r="G544" s="353"/>
      <c r="R544" s="355"/>
      <c r="S544" s="353"/>
    </row>
    <row r="545" spans="3:19" ht="15.75">
      <c r="C545" s="288"/>
      <c r="D545" s="288"/>
      <c r="E545" s="288"/>
      <c r="F545" s="355"/>
      <c r="G545" s="353"/>
      <c r="R545" s="355"/>
      <c r="S545" s="353"/>
    </row>
    <row r="546" spans="3:19" ht="15.75">
      <c r="C546" s="288"/>
      <c r="D546" s="288"/>
      <c r="E546" s="288"/>
      <c r="F546" s="355"/>
      <c r="G546" s="353"/>
      <c r="R546" s="355"/>
      <c r="S546" s="353"/>
    </row>
    <row r="547" spans="3:19" ht="15.75">
      <c r="C547" s="288"/>
      <c r="D547" s="288"/>
      <c r="E547" s="288"/>
      <c r="F547" s="355"/>
      <c r="G547" s="353"/>
      <c r="R547" s="355"/>
      <c r="S547" s="353"/>
    </row>
    <row r="548" spans="3:19" ht="15.75">
      <c r="C548" s="288"/>
      <c r="D548" s="288"/>
      <c r="E548" s="288"/>
      <c r="F548" s="355"/>
      <c r="G548" s="353"/>
      <c r="R548" s="355"/>
      <c r="S548" s="353"/>
    </row>
    <row r="549" spans="3:19" ht="15.75">
      <c r="C549" s="288"/>
      <c r="D549" s="288"/>
      <c r="E549" s="288"/>
      <c r="F549" s="355"/>
      <c r="G549" s="353"/>
      <c r="R549" s="355"/>
      <c r="S549" s="353"/>
    </row>
    <row r="550" spans="3:19" ht="15.75">
      <c r="C550" s="288"/>
      <c r="D550" s="288"/>
      <c r="E550" s="288"/>
      <c r="F550" s="355"/>
      <c r="G550" s="353"/>
      <c r="R550" s="355"/>
      <c r="S550" s="353"/>
    </row>
    <row r="551" spans="3:19" ht="15.75">
      <c r="C551" s="288"/>
      <c r="D551" s="288"/>
      <c r="E551" s="288"/>
      <c r="F551" s="355"/>
      <c r="G551" s="353"/>
      <c r="R551" s="355"/>
      <c r="S551" s="353"/>
    </row>
    <row r="552" spans="3:19" ht="15.75">
      <c r="C552" s="288"/>
      <c r="D552" s="288"/>
      <c r="E552" s="288"/>
      <c r="F552" s="355"/>
      <c r="G552" s="353"/>
      <c r="R552" s="355"/>
      <c r="S552" s="353"/>
    </row>
    <row r="553" spans="3:19" ht="15.75">
      <c r="C553" s="288"/>
      <c r="D553" s="288"/>
      <c r="E553" s="288"/>
      <c r="F553" s="355"/>
      <c r="G553" s="353"/>
      <c r="R553" s="355"/>
      <c r="S553" s="353"/>
    </row>
    <row r="554" spans="3:19" ht="15.75">
      <c r="C554" s="288"/>
      <c r="D554" s="288"/>
      <c r="E554" s="288"/>
      <c r="F554" s="355"/>
      <c r="G554" s="353"/>
      <c r="R554" s="355"/>
      <c r="S554" s="353"/>
    </row>
    <row r="555" spans="3:19" ht="15.75">
      <c r="C555" s="288"/>
      <c r="D555" s="288"/>
      <c r="E555" s="288"/>
      <c r="F555" s="355"/>
      <c r="G555" s="353"/>
      <c r="R555" s="355"/>
      <c r="S555" s="353"/>
    </row>
    <row r="556" spans="3:19" ht="15.75">
      <c r="C556" s="288"/>
      <c r="D556" s="288"/>
      <c r="E556" s="288"/>
      <c r="F556" s="355"/>
      <c r="G556" s="353"/>
      <c r="R556" s="355"/>
      <c r="S556" s="353"/>
    </row>
    <row r="557" spans="3:19" ht="15.75">
      <c r="C557" s="288"/>
      <c r="D557" s="288"/>
      <c r="E557" s="288"/>
      <c r="F557" s="355"/>
      <c r="G557" s="353"/>
      <c r="R557" s="355"/>
      <c r="S557" s="353"/>
    </row>
    <row r="558" spans="3:19" ht="15.75">
      <c r="C558" s="288"/>
      <c r="D558" s="288"/>
      <c r="E558" s="288"/>
      <c r="F558" s="355"/>
      <c r="G558" s="353"/>
      <c r="R558" s="355"/>
      <c r="S558" s="353"/>
    </row>
    <row r="559" spans="3:19" ht="15.75">
      <c r="C559" s="288"/>
      <c r="D559" s="288"/>
      <c r="E559" s="288"/>
      <c r="F559" s="355"/>
      <c r="G559" s="353"/>
      <c r="R559" s="355"/>
      <c r="S559" s="353"/>
    </row>
    <row r="560" spans="3:19" ht="15.75">
      <c r="C560" s="288"/>
      <c r="D560" s="288"/>
      <c r="E560" s="288"/>
      <c r="F560" s="355"/>
      <c r="G560" s="353"/>
      <c r="R560" s="355"/>
      <c r="S560" s="353"/>
    </row>
    <row r="561" spans="3:19" ht="15.75">
      <c r="C561" s="288"/>
      <c r="D561" s="288"/>
      <c r="E561" s="288"/>
      <c r="F561" s="355"/>
      <c r="G561" s="353"/>
      <c r="R561" s="355"/>
      <c r="S561" s="353"/>
    </row>
    <row r="562" spans="3:19" ht="15.75">
      <c r="C562" s="288"/>
      <c r="D562" s="288"/>
      <c r="E562" s="288"/>
      <c r="F562" s="355"/>
      <c r="G562" s="353"/>
      <c r="R562" s="355"/>
      <c r="S562" s="353"/>
    </row>
    <row r="563" spans="3:19" ht="15.75">
      <c r="C563" s="288"/>
      <c r="D563" s="288"/>
      <c r="E563" s="288"/>
      <c r="F563" s="355"/>
      <c r="G563" s="353"/>
      <c r="R563" s="355"/>
      <c r="S563" s="353"/>
    </row>
    <row r="564" spans="3:19" ht="15.75">
      <c r="C564" s="288"/>
      <c r="D564" s="288"/>
      <c r="E564" s="288"/>
      <c r="F564" s="355"/>
      <c r="G564" s="353"/>
      <c r="R564" s="355"/>
      <c r="S564" s="353"/>
    </row>
    <row r="565" spans="3:19" ht="15.75">
      <c r="C565" s="288"/>
      <c r="D565" s="288"/>
      <c r="E565" s="288"/>
      <c r="F565" s="355"/>
      <c r="G565" s="353"/>
      <c r="R565" s="355"/>
      <c r="S565" s="353"/>
    </row>
    <row r="566" spans="3:19" ht="15.75">
      <c r="C566" s="288"/>
      <c r="D566" s="288"/>
      <c r="E566" s="288"/>
      <c r="F566" s="355"/>
      <c r="G566" s="353"/>
      <c r="R566" s="355"/>
      <c r="S566" s="353"/>
    </row>
    <row r="567" spans="3:19" ht="15.75">
      <c r="C567" s="288"/>
      <c r="D567" s="288"/>
      <c r="E567" s="288"/>
      <c r="F567" s="355"/>
      <c r="G567" s="353"/>
      <c r="R567" s="355"/>
      <c r="S567" s="353"/>
    </row>
    <row r="568" spans="3:19" ht="15.75">
      <c r="C568" s="288"/>
      <c r="D568" s="288"/>
      <c r="E568" s="288"/>
      <c r="F568" s="355"/>
      <c r="G568" s="353"/>
      <c r="R568" s="355"/>
      <c r="S568" s="353"/>
    </row>
    <row r="569" spans="3:19" ht="15.75">
      <c r="C569" s="288"/>
      <c r="D569" s="288"/>
      <c r="E569" s="288"/>
      <c r="F569" s="355"/>
      <c r="G569" s="353"/>
      <c r="R569" s="355"/>
      <c r="S569" s="353"/>
    </row>
    <row r="570" spans="3:19" ht="15.75">
      <c r="C570" s="288"/>
      <c r="D570" s="288"/>
      <c r="E570" s="288"/>
      <c r="F570" s="355"/>
      <c r="G570" s="353"/>
      <c r="R570" s="355"/>
      <c r="S570" s="353"/>
    </row>
    <row r="571" spans="3:19" ht="15.75">
      <c r="C571" s="288"/>
      <c r="D571" s="288"/>
      <c r="E571" s="288"/>
      <c r="F571" s="355"/>
      <c r="G571" s="353"/>
      <c r="R571" s="355"/>
      <c r="S571" s="353"/>
    </row>
    <row r="572" spans="3:19" ht="15.75">
      <c r="C572" s="288"/>
      <c r="D572" s="288"/>
      <c r="E572" s="288"/>
      <c r="F572" s="355"/>
      <c r="G572" s="353"/>
      <c r="R572" s="355"/>
      <c r="S572" s="353"/>
    </row>
    <row r="573" spans="3:19" ht="15.75">
      <c r="C573" s="288"/>
      <c r="D573" s="288"/>
      <c r="E573" s="288"/>
      <c r="F573" s="355"/>
      <c r="G573" s="353"/>
      <c r="R573" s="355"/>
      <c r="S573" s="353"/>
    </row>
    <row r="574" spans="3:19" ht="15.75">
      <c r="C574" s="288"/>
      <c r="D574" s="288"/>
      <c r="E574" s="288"/>
      <c r="F574" s="355"/>
      <c r="G574" s="353"/>
      <c r="R574" s="355"/>
      <c r="S574" s="353"/>
    </row>
    <row r="575" spans="3:19" ht="15.75">
      <c r="C575" s="288"/>
      <c r="D575" s="288"/>
      <c r="E575" s="288"/>
      <c r="F575" s="355"/>
      <c r="G575" s="353"/>
      <c r="R575" s="355"/>
      <c r="S575" s="353"/>
    </row>
    <row r="576" spans="3:19" ht="15.75">
      <c r="C576" s="288"/>
      <c r="D576" s="288"/>
      <c r="E576" s="288"/>
      <c r="F576" s="355"/>
      <c r="G576" s="353"/>
      <c r="R576" s="355"/>
      <c r="S576" s="353"/>
    </row>
    <row r="577" spans="3:19" ht="15.75">
      <c r="C577" s="288"/>
      <c r="D577" s="288"/>
      <c r="E577" s="288"/>
      <c r="F577" s="355"/>
      <c r="G577" s="353"/>
      <c r="R577" s="355"/>
      <c r="S577" s="353"/>
    </row>
    <row r="578" spans="3:19" ht="15.75">
      <c r="C578" s="288"/>
      <c r="D578" s="288"/>
      <c r="E578" s="288"/>
      <c r="F578" s="355"/>
      <c r="G578" s="353"/>
      <c r="R578" s="355"/>
      <c r="S578" s="353"/>
    </row>
    <row r="579" spans="3:19" ht="15.75">
      <c r="C579" s="288"/>
      <c r="D579" s="288"/>
      <c r="E579" s="288"/>
      <c r="F579" s="355"/>
      <c r="G579" s="353"/>
      <c r="R579" s="355"/>
      <c r="S579" s="353"/>
    </row>
    <row r="580" spans="3:19" ht="15.75">
      <c r="C580" s="288"/>
      <c r="D580" s="288"/>
      <c r="E580" s="288"/>
      <c r="F580" s="355"/>
      <c r="G580" s="353"/>
      <c r="R580" s="355"/>
      <c r="S580" s="353"/>
    </row>
    <row r="581" spans="3:19" ht="15.75">
      <c r="C581" s="288"/>
      <c r="D581" s="288"/>
      <c r="E581" s="288"/>
      <c r="F581" s="355"/>
      <c r="G581" s="353"/>
      <c r="R581" s="355"/>
      <c r="S581" s="353"/>
    </row>
    <row r="582" spans="3:19" ht="15.75">
      <c r="C582" s="288"/>
      <c r="D582" s="288"/>
      <c r="E582" s="288"/>
      <c r="F582" s="355"/>
      <c r="G582" s="353"/>
      <c r="R582" s="355"/>
      <c r="S582" s="353"/>
    </row>
    <row r="583" spans="3:19" ht="15.75">
      <c r="C583" s="288"/>
      <c r="D583" s="288"/>
      <c r="E583" s="288"/>
      <c r="F583" s="355"/>
      <c r="G583" s="353"/>
      <c r="R583" s="355"/>
      <c r="S583" s="353"/>
    </row>
    <row r="584" spans="3:19" ht="15.75">
      <c r="C584" s="288"/>
      <c r="D584" s="288"/>
      <c r="E584" s="288"/>
      <c r="F584" s="355"/>
      <c r="G584" s="353"/>
      <c r="R584" s="355"/>
      <c r="S584" s="353"/>
    </row>
    <row r="585" spans="3:19" ht="15.75">
      <c r="C585" s="288"/>
      <c r="D585" s="288"/>
      <c r="E585" s="288"/>
      <c r="F585" s="355"/>
      <c r="G585" s="353"/>
      <c r="R585" s="355"/>
      <c r="S585" s="353"/>
    </row>
    <row r="586" spans="3:19" ht="15.75">
      <c r="C586" s="288"/>
      <c r="D586" s="288"/>
      <c r="E586" s="288"/>
      <c r="F586" s="355"/>
      <c r="G586" s="353"/>
      <c r="R586" s="355"/>
      <c r="S586" s="353"/>
    </row>
    <row r="587" spans="3:19" ht="15.75">
      <c r="C587" s="288"/>
      <c r="D587" s="288"/>
      <c r="E587" s="288"/>
      <c r="F587" s="355"/>
      <c r="G587" s="353"/>
      <c r="R587" s="355"/>
      <c r="S587" s="353"/>
    </row>
    <row r="588" spans="3:19" ht="15.75">
      <c r="C588" s="288"/>
      <c r="D588" s="288"/>
      <c r="E588" s="288"/>
      <c r="F588" s="355"/>
      <c r="G588" s="353"/>
      <c r="R588" s="355"/>
      <c r="S588" s="353"/>
    </row>
    <row r="589" spans="3:19" ht="15.75">
      <c r="C589" s="288"/>
      <c r="D589" s="288"/>
      <c r="E589" s="288"/>
      <c r="F589" s="355"/>
      <c r="G589" s="353"/>
      <c r="R589" s="355"/>
      <c r="S589" s="353"/>
    </row>
    <row r="590" spans="3:19" ht="15.75">
      <c r="C590" s="288"/>
      <c r="D590" s="288"/>
      <c r="E590" s="288"/>
      <c r="F590" s="355"/>
      <c r="G590" s="353"/>
      <c r="R590" s="355"/>
      <c r="S590" s="353"/>
    </row>
    <row r="591" spans="3:19" ht="15.75">
      <c r="C591" s="288"/>
      <c r="D591" s="288"/>
      <c r="E591" s="288"/>
      <c r="F591" s="355"/>
      <c r="G591" s="353"/>
      <c r="R591" s="355"/>
      <c r="S591" s="353"/>
    </row>
    <row r="592" spans="3:19" ht="15.75">
      <c r="C592" s="288"/>
      <c r="D592" s="288"/>
      <c r="E592" s="288"/>
      <c r="F592" s="355"/>
      <c r="G592" s="353"/>
      <c r="R592" s="355"/>
      <c r="S592" s="353"/>
    </row>
    <row r="593" spans="3:19" ht="15.75">
      <c r="C593" s="288"/>
      <c r="D593" s="288"/>
      <c r="E593" s="288"/>
      <c r="F593" s="355"/>
      <c r="G593" s="353"/>
      <c r="R593" s="355"/>
      <c r="S593" s="353"/>
    </row>
    <row r="594" spans="3:19" ht="15.75">
      <c r="C594" s="288"/>
      <c r="D594" s="288"/>
      <c r="E594" s="288"/>
      <c r="F594" s="355"/>
      <c r="G594" s="353"/>
      <c r="R594" s="355"/>
      <c r="S594" s="353"/>
    </row>
    <row r="595" spans="3:19" ht="15.75">
      <c r="C595" s="288"/>
      <c r="D595" s="288"/>
      <c r="E595" s="288"/>
      <c r="F595" s="355"/>
      <c r="G595" s="353"/>
      <c r="R595" s="355"/>
      <c r="S595" s="353"/>
    </row>
    <row r="596" spans="3:19" ht="15.75">
      <c r="C596" s="288"/>
      <c r="D596" s="288"/>
      <c r="E596" s="288"/>
      <c r="F596" s="355"/>
      <c r="G596" s="353"/>
      <c r="R596" s="355"/>
      <c r="S596" s="353"/>
    </row>
    <row r="597" spans="3:19" ht="15.75">
      <c r="C597" s="288"/>
      <c r="D597" s="288"/>
      <c r="E597" s="288"/>
      <c r="F597" s="355"/>
      <c r="G597" s="353"/>
      <c r="R597" s="355"/>
      <c r="S597" s="353"/>
    </row>
    <row r="598" spans="3:19" ht="15.75">
      <c r="C598" s="288"/>
      <c r="D598" s="288"/>
      <c r="E598" s="288"/>
      <c r="F598" s="355"/>
      <c r="G598" s="353"/>
      <c r="R598" s="355"/>
      <c r="S598" s="353"/>
    </row>
    <row r="599" spans="3:19" ht="15.75">
      <c r="C599" s="288"/>
      <c r="D599" s="288"/>
      <c r="E599" s="288"/>
      <c r="F599" s="355"/>
      <c r="G599" s="353"/>
      <c r="R599" s="355"/>
      <c r="S599" s="353"/>
    </row>
    <row r="600" spans="3:19" ht="15.75">
      <c r="C600" s="288"/>
      <c r="D600" s="288"/>
      <c r="E600" s="288"/>
      <c r="F600" s="355"/>
      <c r="G600" s="353"/>
      <c r="R600" s="355"/>
      <c r="S600" s="353"/>
    </row>
    <row r="601" spans="3:19" ht="15.75">
      <c r="C601" s="288"/>
      <c r="D601" s="288"/>
      <c r="E601" s="288"/>
      <c r="F601" s="355"/>
      <c r="G601" s="353"/>
      <c r="R601" s="355"/>
      <c r="S601" s="353"/>
    </row>
    <row r="602" spans="3:19" ht="15.75">
      <c r="C602" s="288"/>
      <c r="D602" s="288"/>
      <c r="E602" s="288"/>
      <c r="F602" s="355"/>
      <c r="G602" s="353"/>
      <c r="R602" s="355"/>
      <c r="S602" s="353"/>
    </row>
    <row r="603" spans="3:19" ht="15.75">
      <c r="C603" s="288"/>
      <c r="D603" s="288"/>
      <c r="E603" s="288"/>
      <c r="F603" s="355"/>
      <c r="G603" s="353"/>
      <c r="R603" s="355"/>
      <c r="S603" s="353"/>
    </row>
    <row r="604" spans="3:19" ht="15.75">
      <c r="C604" s="288"/>
      <c r="D604" s="288"/>
      <c r="E604" s="288"/>
      <c r="F604" s="355"/>
      <c r="G604" s="353"/>
      <c r="R604" s="355"/>
      <c r="S604" s="353"/>
    </row>
    <row r="605" spans="3:19" ht="15.75">
      <c r="C605" s="288"/>
      <c r="D605" s="288"/>
      <c r="E605" s="288"/>
      <c r="F605" s="355"/>
      <c r="G605" s="353"/>
      <c r="R605" s="355"/>
      <c r="S605" s="353"/>
    </row>
    <row r="606" spans="3:19" ht="15.75">
      <c r="C606" s="288"/>
      <c r="D606" s="288"/>
      <c r="E606" s="288"/>
      <c r="F606" s="355"/>
      <c r="G606" s="353"/>
      <c r="R606" s="355"/>
      <c r="S606" s="353"/>
    </row>
    <row r="607" spans="3:19" ht="15.75">
      <c r="C607" s="288"/>
      <c r="D607" s="288"/>
      <c r="E607" s="288"/>
      <c r="F607" s="355"/>
      <c r="G607" s="353"/>
      <c r="R607" s="355"/>
      <c r="S607" s="353"/>
    </row>
    <row r="608" spans="3:19" ht="15.75">
      <c r="C608" s="288"/>
      <c r="D608" s="288"/>
      <c r="E608" s="288"/>
      <c r="F608" s="355"/>
      <c r="G608" s="353"/>
      <c r="R608" s="355"/>
      <c r="S608" s="353"/>
    </row>
    <row r="609" spans="3:19" ht="15.75">
      <c r="C609" s="288"/>
      <c r="D609" s="288"/>
      <c r="E609" s="288"/>
      <c r="F609" s="355"/>
      <c r="G609" s="353"/>
      <c r="R609" s="355"/>
      <c r="S609" s="353"/>
    </row>
    <row r="610" spans="3:19" ht="15.75">
      <c r="C610" s="288"/>
      <c r="D610" s="288"/>
      <c r="E610" s="288"/>
      <c r="F610" s="355"/>
      <c r="G610" s="353"/>
      <c r="R610" s="355"/>
      <c r="S610" s="353"/>
    </row>
    <row r="611" spans="3:19" ht="15.75">
      <c r="C611" s="288"/>
      <c r="D611" s="288"/>
      <c r="E611" s="288"/>
      <c r="F611" s="355"/>
      <c r="G611" s="353"/>
      <c r="R611" s="355"/>
      <c r="S611" s="353"/>
    </row>
    <row r="612" spans="3:19" ht="15.75">
      <c r="C612" s="288"/>
      <c r="D612" s="288"/>
      <c r="E612" s="288"/>
      <c r="F612" s="355"/>
      <c r="G612" s="353"/>
      <c r="R612" s="355"/>
      <c r="S612" s="353"/>
    </row>
    <row r="613" spans="3:19" ht="15.75">
      <c r="C613" s="288"/>
      <c r="D613" s="288"/>
      <c r="E613" s="288"/>
      <c r="F613" s="355"/>
      <c r="G613" s="353"/>
      <c r="R613" s="355"/>
      <c r="S613" s="353"/>
    </row>
    <row r="614" spans="3:19" ht="15.75">
      <c r="C614" s="288"/>
      <c r="D614" s="288"/>
      <c r="E614" s="288"/>
      <c r="F614" s="355"/>
      <c r="G614" s="353"/>
      <c r="R614" s="355"/>
      <c r="S614" s="353"/>
    </row>
    <row r="615" spans="3:19" ht="15.75">
      <c r="C615" s="288"/>
      <c r="D615" s="288"/>
      <c r="E615" s="288"/>
      <c r="F615" s="355"/>
      <c r="G615" s="353"/>
      <c r="R615" s="355"/>
      <c r="S615" s="353"/>
    </row>
    <row r="616" spans="3:19" ht="15.75">
      <c r="C616" s="288"/>
      <c r="D616" s="288"/>
      <c r="E616" s="288"/>
      <c r="F616" s="355"/>
      <c r="G616" s="353"/>
      <c r="R616" s="355"/>
      <c r="S616" s="353"/>
    </row>
    <row r="617" spans="3:19" ht="15.75">
      <c r="C617" s="288"/>
      <c r="D617" s="288"/>
      <c r="E617" s="288"/>
      <c r="F617" s="355"/>
      <c r="G617" s="353"/>
      <c r="R617" s="355"/>
      <c r="S617" s="353"/>
    </row>
    <row r="618" spans="3:19" ht="15.75">
      <c r="C618" s="288"/>
      <c r="D618" s="288"/>
      <c r="E618" s="288"/>
      <c r="F618" s="355"/>
      <c r="G618" s="353"/>
      <c r="R618" s="355"/>
      <c r="S618" s="353"/>
    </row>
    <row r="619" spans="3:19" ht="15.75">
      <c r="C619" s="288"/>
      <c r="D619" s="288"/>
      <c r="E619" s="288"/>
      <c r="F619" s="355"/>
      <c r="G619" s="353"/>
      <c r="R619" s="355"/>
      <c r="S619" s="353"/>
    </row>
    <row r="620" spans="3:19" ht="15.75">
      <c r="C620" s="288"/>
      <c r="D620" s="288"/>
      <c r="E620" s="288"/>
      <c r="F620" s="355"/>
      <c r="G620" s="353"/>
      <c r="R620" s="355"/>
      <c r="S620" s="353"/>
    </row>
    <row r="621" spans="3:19" ht="15.75">
      <c r="C621" s="288"/>
      <c r="D621" s="288"/>
      <c r="E621" s="288"/>
      <c r="F621" s="355"/>
      <c r="G621" s="353"/>
      <c r="R621" s="355"/>
      <c r="S621" s="353"/>
    </row>
    <row r="622" spans="3:19" ht="15.75">
      <c r="C622" s="288"/>
      <c r="D622" s="288"/>
      <c r="E622" s="288"/>
      <c r="F622" s="355"/>
      <c r="G622" s="353"/>
      <c r="R622" s="355"/>
      <c r="S622" s="353"/>
    </row>
    <row r="623" spans="3:19" ht="15.75">
      <c r="C623" s="288"/>
      <c r="D623" s="288"/>
      <c r="E623" s="288"/>
      <c r="F623" s="355"/>
      <c r="G623" s="353"/>
      <c r="R623" s="355"/>
      <c r="S623" s="353"/>
    </row>
    <row r="624" spans="3:19" ht="15.75">
      <c r="C624" s="288"/>
      <c r="D624" s="288"/>
      <c r="E624" s="288"/>
      <c r="F624" s="355"/>
      <c r="G624" s="353"/>
      <c r="R624" s="355"/>
      <c r="S624" s="353"/>
    </row>
    <row r="625" spans="3:19" ht="15.75">
      <c r="C625" s="288"/>
      <c r="D625" s="288"/>
      <c r="E625" s="288"/>
      <c r="F625" s="355"/>
      <c r="G625" s="353"/>
      <c r="R625" s="355"/>
      <c r="S625" s="353"/>
    </row>
    <row r="626" spans="3:19" ht="15.75">
      <c r="C626" s="288"/>
      <c r="D626" s="288"/>
      <c r="E626" s="288"/>
      <c r="F626" s="355"/>
      <c r="G626" s="353"/>
      <c r="R626" s="355"/>
      <c r="S626" s="353"/>
    </row>
    <row r="627" spans="3:19" ht="15.75">
      <c r="C627" s="288"/>
      <c r="D627" s="288"/>
      <c r="E627" s="288"/>
      <c r="F627" s="355"/>
      <c r="G627" s="353"/>
      <c r="R627" s="355"/>
      <c r="S627" s="353"/>
    </row>
    <row r="628" spans="3:19" ht="15.75">
      <c r="C628" s="288"/>
      <c r="D628" s="288"/>
      <c r="E628" s="288"/>
      <c r="F628" s="355"/>
      <c r="G628" s="353"/>
      <c r="R628" s="355"/>
      <c r="S628" s="353"/>
    </row>
    <row r="629" spans="3:19" ht="15.75">
      <c r="C629" s="288"/>
      <c r="D629" s="288"/>
      <c r="E629" s="288"/>
      <c r="F629" s="355"/>
      <c r="G629" s="353"/>
      <c r="R629" s="355"/>
      <c r="S629" s="353"/>
    </row>
    <row r="630" spans="3:19" ht="15.75">
      <c r="C630" s="288"/>
      <c r="D630" s="288"/>
      <c r="E630" s="288"/>
      <c r="F630" s="355"/>
      <c r="G630" s="353"/>
      <c r="R630" s="355"/>
      <c r="S630" s="353"/>
    </row>
    <row r="631" spans="3:19" ht="15.75">
      <c r="C631" s="288"/>
      <c r="D631" s="288"/>
      <c r="E631" s="288"/>
      <c r="F631" s="355"/>
      <c r="G631" s="353"/>
      <c r="R631" s="355"/>
      <c r="S631" s="353"/>
    </row>
    <row r="632" spans="3:19" ht="15.75">
      <c r="C632" s="288"/>
      <c r="D632" s="288"/>
      <c r="E632" s="288"/>
      <c r="F632" s="355"/>
      <c r="G632" s="353"/>
      <c r="R632" s="355"/>
      <c r="S632" s="353"/>
    </row>
    <row r="633" spans="3:19" ht="15.75">
      <c r="C633" s="288"/>
      <c r="D633" s="288"/>
      <c r="E633" s="288"/>
      <c r="F633" s="355"/>
      <c r="G633" s="353"/>
      <c r="R633" s="355"/>
      <c r="S633" s="353"/>
    </row>
    <row r="634" spans="3:19" ht="15.75">
      <c r="C634" s="288"/>
      <c r="D634" s="288"/>
      <c r="E634" s="288"/>
      <c r="F634" s="355"/>
      <c r="G634" s="353"/>
      <c r="R634" s="355"/>
      <c r="S634" s="353"/>
    </row>
    <row r="635" spans="3:19" ht="15.75">
      <c r="C635" s="288"/>
      <c r="D635" s="288"/>
      <c r="E635" s="288"/>
      <c r="F635" s="355"/>
      <c r="G635" s="353"/>
      <c r="R635" s="355"/>
      <c r="S635" s="353"/>
    </row>
    <row r="636" spans="3:19" ht="15.75">
      <c r="C636" s="288"/>
      <c r="D636" s="288"/>
      <c r="E636" s="288"/>
      <c r="F636" s="355"/>
      <c r="G636" s="353"/>
      <c r="R636" s="355"/>
      <c r="S636" s="353"/>
    </row>
    <row r="637" spans="3:19" ht="15.75">
      <c r="C637" s="288"/>
      <c r="D637" s="288"/>
      <c r="E637" s="288"/>
      <c r="F637" s="355"/>
      <c r="G637" s="353"/>
      <c r="R637" s="355"/>
      <c r="S637" s="353"/>
    </row>
    <row r="638" spans="3:19" ht="15.75">
      <c r="C638" s="288"/>
      <c r="D638" s="288"/>
      <c r="E638" s="288"/>
      <c r="F638" s="355"/>
      <c r="G638" s="353"/>
      <c r="R638" s="355"/>
      <c r="S638" s="353"/>
    </row>
    <row r="639" spans="3:19" ht="15.75">
      <c r="C639" s="288"/>
      <c r="D639" s="288"/>
      <c r="E639" s="288"/>
      <c r="F639" s="355"/>
      <c r="G639" s="353"/>
      <c r="R639" s="355"/>
      <c r="S639" s="353"/>
    </row>
    <row r="640" spans="3:19" ht="15.75">
      <c r="C640" s="288"/>
      <c r="D640" s="288"/>
      <c r="E640" s="288"/>
      <c r="F640" s="355"/>
      <c r="G640" s="353"/>
      <c r="R640" s="355"/>
      <c r="S640" s="353"/>
    </row>
    <row r="641" spans="3:19" ht="15.75">
      <c r="C641" s="288"/>
      <c r="D641" s="288"/>
      <c r="E641" s="288"/>
      <c r="F641" s="355"/>
      <c r="G641" s="353"/>
      <c r="R641" s="355"/>
      <c r="S641" s="353"/>
    </row>
    <row r="642" spans="3:19" ht="15.75">
      <c r="C642" s="288"/>
      <c r="D642" s="288"/>
      <c r="E642" s="288"/>
      <c r="F642" s="355"/>
      <c r="G642" s="353"/>
      <c r="R642" s="355"/>
      <c r="S642" s="353"/>
    </row>
    <row r="643" spans="3:19" ht="15.75">
      <c r="C643" s="288"/>
      <c r="D643" s="288"/>
      <c r="E643" s="288"/>
      <c r="F643" s="355"/>
      <c r="G643" s="353"/>
      <c r="R643" s="355"/>
      <c r="S643" s="353"/>
    </row>
    <row r="644" spans="3:19" ht="15.75">
      <c r="C644" s="288"/>
      <c r="D644" s="288"/>
      <c r="E644" s="288"/>
      <c r="F644" s="355"/>
      <c r="G644" s="353"/>
      <c r="R644" s="355"/>
      <c r="S644" s="353"/>
    </row>
    <row r="645" spans="3:19" ht="15.75">
      <c r="C645" s="288"/>
      <c r="D645" s="288"/>
      <c r="E645" s="288"/>
      <c r="F645" s="355"/>
      <c r="G645" s="353"/>
      <c r="R645" s="355"/>
      <c r="S645" s="353"/>
    </row>
    <row r="646" spans="3:19" ht="15.75">
      <c r="C646" s="288"/>
      <c r="D646" s="288"/>
      <c r="E646" s="288"/>
      <c r="F646" s="355"/>
      <c r="G646" s="353"/>
      <c r="R646" s="355"/>
      <c r="S646" s="353"/>
    </row>
    <row r="647" spans="3:19" ht="15.75">
      <c r="C647" s="288"/>
      <c r="D647" s="288"/>
      <c r="E647" s="288"/>
      <c r="F647" s="355"/>
      <c r="G647" s="353"/>
      <c r="R647" s="355"/>
      <c r="S647" s="353"/>
    </row>
    <row r="648" spans="3:19" ht="15.75">
      <c r="C648" s="288"/>
      <c r="D648" s="288"/>
      <c r="E648" s="288"/>
      <c r="F648" s="355"/>
      <c r="G648" s="353"/>
      <c r="R648" s="355"/>
      <c r="S648" s="353"/>
    </row>
    <row r="649" spans="3:19" ht="15.75">
      <c r="C649" s="288"/>
      <c r="D649" s="288"/>
      <c r="E649" s="288"/>
      <c r="F649" s="355"/>
      <c r="G649" s="353"/>
      <c r="R649" s="355"/>
      <c r="S649" s="353"/>
    </row>
    <row r="650" spans="3:19" ht="15.75">
      <c r="C650" s="288"/>
      <c r="D650" s="288"/>
      <c r="E650" s="288"/>
      <c r="F650" s="355"/>
      <c r="G650" s="353"/>
      <c r="R650" s="355"/>
      <c r="S650" s="353"/>
    </row>
    <row r="651" spans="3:19" ht="15.75">
      <c r="C651" s="288"/>
      <c r="D651" s="288"/>
      <c r="E651" s="288"/>
      <c r="F651" s="355"/>
      <c r="G651" s="353"/>
      <c r="R651" s="355"/>
      <c r="S651" s="353"/>
    </row>
    <row r="652" spans="3:19" ht="15.75">
      <c r="C652" s="288"/>
      <c r="D652" s="288"/>
      <c r="E652" s="288"/>
      <c r="F652" s="355"/>
      <c r="G652" s="353"/>
      <c r="R652" s="355"/>
      <c r="S652" s="353"/>
    </row>
    <row r="653" spans="3:19" ht="15.75">
      <c r="C653" s="288"/>
      <c r="D653" s="288"/>
      <c r="E653" s="288"/>
      <c r="F653" s="355"/>
      <c r="G653" s="353"/>
      <c r="R653" s="355"/>
      <c r="S653" s="353"/>
    </row>
    <row r="654" spans="3:19" ht="15.75">
      <c r="C654" s="288"/>
      <c r="D654" s="288"/>
      <c r="E654" s="288"/>
      <c r="F654" s="355"/>
      <c r="G654" s="353"/>
      <c r="R654" s="355"/>
      <c r="S654" s="353"/>
    </row>
    <row r="655" spans="3:19" ht="15.75">
      <c r="C655" s="288"/>
      <c r="D655" s="288"/>
      <c r="E655" s="288"/>
      <c r="F655" s="355"/>
      <c r="G655" s="353"/>
      <c r="R655" s="355"/>
      <c r="S655" s="353"/>
    </row>
    <row r="656" spans="3:19" ht="15.75">
      <c r="C656" s="288"/>
      <c r="D656" s="288"/>
      <c r="E656" s="288"/>
      <c r="F656" s="355"/>
      <c r="G656" s="353"/>
      <c r="R656" s="355"/>
      <c r="S656" s="353"/>
    </row>
    <row r="657" spans="3:19" ht="15.75">
      <c r="C657" s="288"/>
      <c r="D657" s="288"/>
      <c r="E657" s="288"/>
      <c r="F657" s="355"/>
      <c r="G657" s="353"/>
      <c r="R657" s="355"/>
      <c r="S657" s="353"/>
    </row>
    <row r="658" spans="3:19" ht="15.75">
      <c r="C658" s="288"/>
      <c r="D658" s="288"/>
      <c r="E658" s="288"/>
      <c r="F658" s="355"/>
      <c r="G658" s="353"/>
      <c r="R658" s="355"/>
      <c r="S658" s="353"/>
    </row>
    <row r="659" spans="3:19" ht="15.75">
      <c r="C659" s="288"/>
      <c r="D659" s="288"/>
      <c r="E659" s="288"/>
      <c r="F659" s="355"/>
      <c r="G659" s="353"/>
      <c r="R659" s="355"/>
      <c r="S659" s="353"/>
    </row>
    <row r="660" spans="3:19" ht="15.75">
      <c r="C660" s="288"/>
      <c r="D660" s="288"/>
      <c r="E660" s="288"/>
      <c r="F660" s="355"/>
      <c r="G660" s="353"/>
      <c r="R660" s="355"/>
      <c r="S660" s="353"/>
    </row>
    <row r="661" spans="3:19" ht="15.75">
      <c r="C661" s="288"/>
      <c r="D661" s="288"/>
      <c r="E661" s="288"/>
      <c r="F661" s="355"/>
      <c r="G661" s="353"/>
      <c r="R661" s="355"/>
      <c r="S661" s="353"/>
    </row>
    <row r="662" spans="3:19" ht="15.75">
      <c r="C662" s="288"/>
      <c r="D662" s="288"/>
      <c r="E662" s="288"/>
      <c r="F662" s="355"/>
      <c r="G662" s="353"/>
      <c r="R662" s="355"/>
      <c r="S662" s="353"/>
    </row>
    <row r="663" spans="3:19" ht="15.75">
      <c r="C663" s="288"/>
      <c r="D663" s="288"/>
      <c r="E663" s="288"/>
      <c r="F663" s="355"/>
      <c r="G663" s="353"/>
      <c r="R663" s="355"/>
      <c r="S663" s="353"/>
    </row>
    <row r="664" spans="3:19" ht="15.75">
      <c r="C664" s="288"/>
      <c r="D664" s="288"/>
      <c r="E664" s="288"/>
      <c r="F664" s="355"/>
      <c r="G664" s="353"/>
      <c r="R664" s="355"/>
      <c r="S664" s="353"/>
    </row>
    <row r="665" spans="3:19" ht="15.75">
      <c r="C665" s="288"/>
      <c r="D665" s="288"/>
      <c r="E665" s="288"/>
      <c r="F665" s="355"/>
      <c r="G665" s="353"/>
      <c r="R665" s="355"/>
      <c r="S665" s="353"/>
    </row>
    <row r="666" spans="3:19" ht="15.75">
      <c r="C666" s="288"/>
      <c r="D666" s="288"/>
      <c r="E666" s="288"/>
      <c r="F666" s="355"/>
      <c r="G666" s="353"/>
      <c r="R666" s="355"/>
      <c r="S666" s="353"/>
    </row>
    <row r="667" spans="3:19" ht="15.75">
      <c r="C667" s="288"/>
      <c r="D667" s="288"/>
      <c r="E667" s="288"/>
      <c r="F667" s="355"/>
      <c r="G667" s="353"/>
      <c r="R667" s="355"/>
      <c r="S667" s="353"/>
    </row>
    <row r="668" spans="3:19" ht="15.75">
      <c r="C668" s="288"/>
      <c r="D668" s="288"/>
      <c r="E668" s="288"/>
      <c r="F668" s="355"/>
      <c r="G668" s="353"/>
      <c r="R668" s="355"/>
      <c r="S668" s="353"/>
    </row>
    <row r="669" spans="3:19" ht="15.75">
      <c r="C669" s="288"/>
      <c r="D669" s="288"/>
      <c r="E669" s="288"/>
      <c r="F669" s="355"/>
      <c r="G669" s="353"/>
      <c r="R669" s="355"/>
      <c r="S669" s="353"/>
    </row>
    <row r="670" spans="3:19" ht="15.75">
      <c r="C670" s="288"/>
      <c r="D670" s="288"/>
      <c r="E670" s="288"/>
      <c r="F670" s="355"/>
      <c r="G670" s="353"/>
      <c r="R670" s="355"/>
      <c r="S670" s="353"/>
    </row>
    <row r="671" spans="3:19" ht="15.75">
      <c r="C671" s="288"/>
      <c r="D671" s="288"/>
      <c r="E671" s="288"/>
      <c r="F671" s="355"/>
      <c r="G671" s="353"/>
      <c r="R671" s="355"/>
      <c r="S671" s="353"/>
    </row>
    <row r="672" spans="3:19" ht="15.75">
      <c r="C672" s="288"/>
      <c r="D672" s="288"/>
      <c r="E672" s="288"/>
      <c r="F672" s="355"/>
      <c r="G672" s="353"/>
      <c r="R672" s="355"/>
      <c r="S672" s="353"/>
    </row>
    <row r="673" spans="3:19" ht="15.75">
      <c r="C673" s="288"/>
      <c r="D673" s="288"/>
      <c r="E673" s="288"/>
      <c r="F673" s="355"/>
      <c r="G673" s="353"/>
      <c r="R673" s="355"/>
      <c r="S673" s="353"/>
    </row>
    <row r="674" spans="3:19" ht="15.75">
      <c r="C674" s="288"/>
      <c r="D674" s="288"/>
      <c r="E674" s="288"/>
      <c r="F674" s="355"/>
      <c r="G674" s="353"/>
      <c r="R674" s="355"/>
      <c r="S674" s="353"/>
    </row>
    <row r="675" spans="3:19" ht="15.75">
      <c r="C675" s="288"/>
      <c r="D675" s="288"/>
      <c r="E675" s="288"/>
      <c r="F675" s="355"/>
      <c r="G675" s="353"/>
      <c r="R675" s="355"/>
      <c r="S675" s="353"/>
    </row>
    <row r="676" spans="3:19" ht="15.75">
      <c r="C676" s="288"/>
      <c r="D676" s="288"/>
      <c r="E676" s="288"/>
      <c r="F676" s="355"/>
      <c r="G676" s="353"/>
      <c r="R676" s="355"/>
      <c r="S676" s="353"/>
    </row>
    <row r="677" spans="3:19" ht="15.75">
      <c r="C677" s="288"/>
      <c r="D677" s="288"/>
      <c r="E677" s="288"/>
      <c r="F677" s="355"/>
      <c r="G677" s="353"/>
      <c r="R677" s="355"/>
      <c r="S677" s="353"/>
    </row>
    <row r="678" spans="3:19" ht="15.75">
      <c r="C678" s="288"/>
      <c r="D678" s="288"/>
      <c r="E678" s="288"/>
      <c r="F678" s="355"/>
      <c r="G678" s="353"/>
      <c r="R678" s="355"/>
      <c r="S678" s="353"/>
    </row>
    <row r="679" spans="3:19" ht="15.75">
      <c r="C679" s="288"/>
      <c r="D679" s="288"/>
      <c r="E679" s="288"/>
      <c r="F679" s="355"/>
      <c r="G679" s="353"/>
      <c r="R679" s="355"/>
      <c r="S679" s="353"/>
    </row>
    <row r="680" spans="3:19" ht="15.75">
      <c r="C680" s="288"/>
      <c r="D680" s="288"/>
      <c r="E680" s="288"/>
      <c r="F680" s="355"/>
      <c r="G680" s="353"/>
      <c r="R680" s="355"/>
      <c r="S680" s="353"/>
    </row>
    <row r="681" spans="3:19" ht="15.75">
      <c r="C681" s="288"/>
      <c r="D681" s="288"/>
      <c r="E681" s="288"/>
      <c r="F681" s="355"/>
      <c r="G681" s="353"/>
      <c r="R681" s="355"/>
      <c r="S681" s="353"/>
    </row>
    <row r="682" spans="3:19" ht="15.75">
      <c r="C682" s="288"/>
      <c r="D682" s="288"/>
      <c r="E682" s="288"/>
      <c r="F682" s="355"/>
      <c r="G682" s="353"/>
      <c r="R682" s="355"/>
      <c r="S682" s="353"/>
    </row>
    <row r="683" spans="3:19" ht="15.75">
      <c r="C683" s="288"/>
      <c r="D683" s="288"/>
      <c r="E683" s="288"/>
      <c r="F683" s="355"/>
      <c r="G683" s="353"/>
      <c r="R683" s="355"/>
      <c r="S683" s="353"/>
    </row>
    <row r="684" spans="3:19" ht="15.75">
      <c r="C684" s="288"/>
      <c r="D684" s="288"/>
      <c r="E684" s="288"/>
      <c r="F684" s="355"/>
      <c r="G684" s="353"/>
      <c r="R684" s="355"/>
      <c r="S684" s="353"/>
    </row>
    <row r="685" spans="3:19" ht="15.75">
      <c r="C685" s="288"/>
      <c r="D685" s="288"/>
      <c r="E685" s="288"/>
      <c r="F685" s="355"/>
      <c r="G685" s="353"/>
      <c r="R685" s="355"/>
      <c r="S685" s="353"/>
    </row>
    <row r="686" spans="3:19" ht="15.75">
      <c r="C686" s="288"/>
      <c r="D686" s="288"/>
      <c r="E686" s="288"/>
      <c r="F686" s="355"/>
      <c r="G686" s="353"/>
      <c r="R686" s="355"/>
      <c r="S686" s="353"/>
    </row>
    <row r="687" spans="3:19" ht="15.75">
      <c r="C687" s="288"/>
      <c r="D687" s="288"/>
      <c r="E687" s="288"/>
      <c r="F687" s="355"/>
      <c r="G687" s="353"/>
      <c r="R687" s="355"/>
      <c r="S687" s="353"/>
    </row>
    <row r="688" spans="3:19" ht="15.75">
      <c r="C688" s="288"/>
      <c r="D688" s="288"/>
      <c r="E688" s="288"/>
      <c r="F688" s="355"/>
      <c r="G688" s="353"/>
      <c r="R688" s="355"/>
      <c r="S688" s="353"/>
    </row>
    <row r="689" spans="3:19" ht="15.75">
      <c r="C689" s="288"/>
      <c r="D689" s="288"/>
      <c r="E689" s="288"/>
      <c r="F689" s="355"/>
      <c r="G689" s="353"/>
      <c r="R689" s="355"/>
      <c r="S689" s="353"/>
    </row>
    <row r="690" spans="3:19" ht="15.75">
      <c r="C690" s="288"/>
      <c r="D690" s="288"/>
      <c r="E690" s="288"/>
      <c r="F690" s="355"/>
      <c r="G690" s="353"/>
      <c r="R690" s="355"/>
      <c r="S690" s="353"/>
    </row>
    <row r="691" spans="3:19" ht="15.75">
      <c r="C691" s="288"/>
      <c r="D691" s="288"/>
      <c r="E691" s="288"/>
      <c r="F691" s="355"/>
      <c r="G691" s="353"/>
      <c r="R691" s="355"/>
      <c r="S691" s="353"/>
    </row>
    <row r="692" spans="3:19" ht="15.75">
      <c r="C692" s="288"/>
      <c r="D692" s="288"/>
      <c r="E692" s="288"/>
      <c r="F692" s="355"/>
      <c r="G692" s="353"/>
      <c r="R692" s="355"/>
      <c r="S692" s="353"/>
    </row>
    <row r="693" spans="3:19" ht="15.75">
      <c r="C693" s="288"/>
      <c r="D693" s="288"/>
      <c r="E693" s="288"/>
      <c r="F693" s="355"/>
      <c r="G693" s="353"/>
      <c r="R693" s="355"/>
      <c r="S693" s="353"/>
    </row>
    <row r="694" spans="3:19" ht="15.75">
      <c r="C694" s="288"/>
      <c r="D694" s="288"/>
      <c r="E694" s="288"/>
      <c r="F694" s="355"/>
      <c r="G694" s="353"/>
      <c r="R694" s="355"/>
      <c r="S694" s="353"/>
    </row>
    <row r="695" spans="3:19" ht="15.75">
      <c r="C695" s="288"/>
      <c r="D695" s="288"/>
      <c r="E695" s="288"/>
      <c r="F695" s="355"/>
      <c r="G695" s="353"/>
      <c r="R695" s="355"/>
      <c r="S695" s="353"/>
    </row>
    <row r="696" spans="3:19" ht="15.75">
      <c r="C696" s="288"/>
      <c r="D696" s="288"/>
      <c r="E696" s="288"/>
      <c r="F696" s="355"/>
      <c r="G696" s="353"/>
      <c r="R696" s="355"/>
      <c r="S696" s="353"/>
    </row>
    <row r="697" spans="3:19" ht="15.75">
      <c r="C697" s="288"/>
      <c r="D697" s="288"/>
      <c r="E697" s="288"/>
      <c r="F697" s="355"/>
      <c r="G697" s="353"/>
      <c r="R697" s="355"/>
      <c r="S697" s="353"/>
    </row>
    <row r="698" spans="3:19" ht="15.75">
      <c r="C698" s="288"/>
      <c r="D698" s="288"/>
      <c r="E698" s="288"/>
      <c r="F698" s="355"/>
      <c r="G698" s="353"/>
      <c r="R698" s="355"/>
      <c r="S698" s="353"/>
    </row>
    <row r="699" spans="3:19" ht="15.75">
      <c r="C699" s="288"/>
      <c r="D699" s="288"/>
      <c r="E699" s="288"/>
      <c r="F699" s="355"/>
      <c r="G699" s="353"/>
      <c r="R699" s="355"/>
      <c r="S699" s="353"/>
    </row>
    <row r="700" spans="3:19" ht="15.75">
      <c r="C700" s="288"/>
      <c r="D700" s="288"/>
      <c r="E700" s="288"/>
      <c r="F700" s="355"/>
      <c r="G700" s="353"/>
      <c r="R700" s="355"/>
      <c r="S700" s="353"/>
    </row>
    <row r="701" spans="3:19" ht="15.75">
      <c r="C701" s="288"/>
      <c r="D701" s="288"/>
      <c r="E701" s="288"/>
      <c r="F701" s="355"/>
      <c r="G701" s="353"/>
      <c r="R701" s="355"/>
      <c r="S701" s="353"/>
    </row>
    <row r="702" spans="3:19" ht="15.75">
      <c r="C702" s="288"/>
      <c r="D702" s="288"/>
      <c r="E702" s="288"/>
      <c r="F702" s="355"/>
      <c r="G702" s="353"/>
      <c r="R702" s="355"/>
      <c r="S702" s="353"/>
    </row>
    <row r="703" spans="3:19" ht="15.75">
      <c r="C703" s="288"/>
      <c r="D703" s="288"/>
      <c r="E703" s="288"/>
      <c r="F703" s="355"/>
      <c r="G703" s="353"/>
      <c r="R703" s="355"/>
      <c r="S703" s="353"/>
    </row>
    <row r="704" spans="3:19" ht="15.75">
      <c r="C704" s="288"/>
      <c r="D704" s="288"/>
      <c r="E704" s="288"/>
      <c r="F704" s="355"/>
      <c r="G704" s="353"/>
      <c r="R704" s="355"/>
      <c r="S704" s="353"/>
    </row>
    <row r="705" spans="3:19" ht="15.75">
      <c r="C705" s="288"/>
      <c r="D705" s="288"/>
      <c r="E705" s="288"/>
      <c r="F705" s="355"/>
      <c r="G705" s="353"/>
      <c r="R705" s="355"/>
      <c r="S705" s="353"/>
    </row>
    <row r="706" spans="3:19" ht="15.75">
      <c r="C706" s="288"/>
      <c r="D706" s="288"/>
      <c r="E706" s="288"/>
      <c r="F706" s="355"/>
      <c r="G706" s="353"/>
      <c r="R706" s="355"/>
      <c r="S706" s="353"/>
    </row>
    <row r="707" spans="3:19" ht="15.75">
      <c r="C707" s="288"/>
      <c r="D707" s="288"/>
      <c r="E707" s="288"/>
      <c r="F707" s="355"/>
      <c r="G707" s="353"/>
      <c r="R707" s="355"/>
      <c r="S707" s="353"/>
    </row>
    <row r="708" spans="3:19" ht="15.75">
      <c r="C708" s="288"/>
      <c r="D708" s="288"/>
      <c r="E708" s="288"/>
      <c r="F708" s="355"/>
      <c r="G708" s="353"/>
      <c r="R708" s="355"/>
      <c r="S708" s="353"/>
    </row>
    <row r="709" spans="3:19" ht="15.75">
      <c r="C709" s="288"/>
      <c r="D709" s="288"/>
      <c r="E709" s="288"/>
      <c r="F709" s="355"/>
      <c r="G709" s="353"/>
      <c r="R709" s="355"/>
      <c r="S709" s="353"/>
    </row>
    <row r="710" spans="3:19" ht="15.75">
      <c r="C710" s="288"/>
      <c r="D710" s="288"/>
      <c r="E710" s="288"/>
      <c r="F710" s="355"/>
      <c r="G710" s="353"/>
      <c r="R710" s="355"/>
      <c r="S710" s="353"/>
    </row>
    <row r="711" spans="3:19" ht="15.75">
      <c r="C711" s="288"/>
      <c r="D711" s="288"/>
      <c r="E711" s="288"/>
      <c r="F711" s="355"/>
      <c r="G711" s="353"/>
      <c r="R711" s="355"/>
      <c r="S711" s="353"/>
    </row>
    <row r="712" spans="3:19" ht="15.75">
      <c r="C712" s="288"/>
      <c r="D712" s="288"/>
      <c r="E712" s="288"/>
      <c r="F712" s="355"/>
      <c r="G712" s="353"/>
      <c r="R712" s="355"/>
      <c r="S712" s="353"/>
    </row>
    <row r="713" spans="3:19" ht="15.75">
      <c r="C713" s="288"/>
      <c r="D713" s="288"/>
      <c r="E713" s="288"/>
      <c r="F713" s="355"/>
      <c r="G713" s="353"/>
      <c r="R713" s="355"/>
      <c r="S713" s="353"/>
    </row>
    <row r="714" spans="3:19" ht="15.75">
      <c r="C714" s="288"/>
      <c r="D714" s="288"/>
      <c r="E714" s="288"/>
      <c r="F714" s="355"/>
      <c r="G714" s="353"/>
      <c r="R714" s="355"/>
      <c r="S714" s="353"/>
    </row>
    <row r="715" spans="3:19" ht="15.75">
      <c r="C715" s="288"/>
      <c r="D715" s="288"/>
      <c r="E715" s="288"/>
      <c r="F715" s="355"/>
      <c r="G715" s="353"/>
      <c r="R715" s="355"/>
      <c r="S715" s="353"/>
    </row>
    <row r="716" spans="3:19" ht="15.75">
      <c r="C716" s="288"/>
      <c r="D716" s="288"/>
      <c r="E716" s="288"/>
      <c r="F716" s="355"/>
      <c r="G716" s="353"/>
      <c r="R716" s="355"/>
      <c r="S716" s="353"/>
    </row>
    <row r="717" spans="3:19" ht="15.75">
      <c r="C717" s="288"/>
      <c r="D717" s="288"/>
      <c r="E717" s="288"/>
      <c r="F717" s="355"/>
      <c r="G717" s="353"/>
      <c r="R717" s="355"/>
      <c r="S717" s="353"/>
    </row>
    <row r="718" spans="3:19" ht="15.75">
      <c r="C718" s="288"/>
      <c r="D718" s="288"/>
      <c r="E718" s="288"/>
      <c r="F718" s="355"/>
      <c r="G718" s="353"/>
      <c r="R718" s="355"/>
      <c r="S718" s="353"/>
    </row>
    <row r="719" spans="3:19" ht="15.75">
      <c r="C719" s="288"/>
      <c r="D719" s="288"/>
      <c r="E719" s="288"/>
      <c r="F719" s="355"/>
      <c r="G719" s="353"/>
      <c r="R719" s="355"/>
      <c r="S719" s="353"/>
    </row>
    <row r="720" spans="3:19" ht="15.75">
      <c r="C720" s="288"/>
      <c r="D720" s="288"/>
      <c r="E720" s="288"/>
      <c r="F720" s="355"/>
      <c r="G720" s="353"/>
      <c r="R720" s="355"/>
      <c r="S720" s="353"/>
    </row>
    <row r="721" spans="3:19" ht="15.75">
      <c r="C721" s="288"/>
      <c r="D721" s="288"/>
      <c r="E721" s="288"/>
      <c r="F721" s="355"/>
      <c r="G721" s="353"/>
      <c r="R721" s="355"/>
      <c r="S721" s="353"/>
    </row>
    <row r="722" spans="3:19" ht="15.75">
      <c r="C722" s="288"/>
      <c r="D722" s="288"/>
      <c r="E722" s="288"/>
      <c r="F722" s="355"/>
      <c r="G722" s="353"/>
      <c r="R722" s="355"/>
      <c r="S722" s="353"/>
    </row>
    <row r="723" spans="3:19" ht="15.75">
      <c r="C723" s="288"/>
      <c r="D723" s="288"/>
      <c r="E723" s="288"/>
      <c r="F723" s="355"/>
      <c r="G723" s="353"/>
      <c r="R723" s="355"/>
      <c r="S723" s="353"/>
    </row>
    <row r="724" spans="3:19" ht="15.75">
      <c r="C724" s="288"/>
      <c r="D724" s="288"/>
      <c r="E724" s="288"/>
      <c r="F724" s="355"/>
      <c r="G724" s="353"/>
      <c r="R724" s="355"/>
      <c r="S724" s="353"/>
    </row>
    <row r="725" spans="3:19" ht="15.75">
      <c r="C725" s="288"/>
      <c r="D725" s="288"/>
      <c r="E725" s="288"/>
      <c r="F725" s="355"/>
      <c r="G725" s="353"/>
      <c r="R725" s="355"/>
      <c r="S725" s="353"/>
    </row>
    <row r="726" spans="3:19" ht="15.75">
      <c r="C726" s="288"/>
      <c r="D726" s="288"/>
      <c r="E726" s="288"/>
      <c r="F726" s="355"/>
      <c r="G726" s="353"/>
      <c r="R726" s="355"/>
      <c r="S726" s="353"/>
    </row>
    <row r="727" spans="3:19" ht="15.75">
      <c r="C727" s="288"/>
      <c r="D727" s="288"/>
      <c r="E727" s="288"/>
      <c r="F727" s="355"/>
      <c r="G727" s="353"/>
      <c r="R727" s="355"/>
      <c r="S727" s="353"/>
    </row>
    <row r="728" spans="3:19" ht="15.75">
      <c r="C728" s="288"/>
      <c r="D728" s="288"/>
      <c r="E728" s="288"/>
      <c r="F728" s="355"/>
      <c r="G728" s="353"/>
      <c r="R728" s="355"/>
      <c r="S728" s="353"/>
    </row>
    <row r="729" spans="3:19" ht="15.75">
      <c r="C729" s="288"/>
      <c r="D729" s="288"/>
      <c r="E729" s="288"/>
      <c r="F729" s="355"/>
      <c r="G729" s="353"/>
      <c r="R729" s="355"/>
      <c r="S729" s="353"/>
    </row>
    <row r="730" spans="3:19" ht="15.75">
      <c r="C730" s="288"/>
      <c r="D730" s="288"/>
      <c r="E730" s="288"/>
      <c r="F730" s="355"/>
      <c r="G730" s="353"/>
      <c r="R730" s="355"/>
      <c r="S730" s="353"/>
    </row>
    <row r="731" spans="3:19" ht="15.75">
      <c r="C731" s="288"/>
      <c r="D731" s="288"/>
      <c r="E731" s="288"/>
      <c r="F731" s="355"/>
      <c r="G731" s="353"/>
      <c r="R731" s="355"/>
      <c r="S731" s="353"/>
    </row>
    <row r="732" spans="3:19" ht="15.75">
      <c r="C732" s="288"/>
      <c r="D732" s="288"/>
      <c r="E732" s="288"/>
      <c r="F732" s="355"/>
      <c r="G732" s="353"/>
      <c r="R732" s="355"/>
      <c r="S732" s="353"/>
    </row>
    <row r="733" spans="3:19" ht="15.75">
      <c r="C733" s="288"/>
      <c r="D733" s="288"/>
      <c r="E733" s="288"/>
      <c r="F733" s="355"/>
      <c r="G733" s="353"/>
      <c r="R733" s="355"/>
      <c r="S733" s="353"/>
    </row>
    <row r="734" spans="3:19" ht="15.75">
      <c r="C734" s="288"/>
      <c r="D734" s="288"/>
      <c r="E734" s="288"/>
      <c r="F734" s="355"/>
      <c r="G734" s="353"/>
      <c r="R734" s="355"/>
      <c r="S734" s="353"/>
    </row>
    <row r="735" spans="3:19" ht="15.75">
      <c r="C735" s="288"/>
      <c r="D735" s="288"/>
      <c r="E735" s="288"/>
      <c r="F735" s="355"/>
      <c r="G735" s="353"/>
      <c r="R735" s="355"/>
      <c r="S735" s="353"/>
    </row>
    <row r="736" spans="3:19" ht="15.75">
      <c r="C736" s="288"/>
      <c r="D736" s="288"/>
      <c r="E736" s="288"/>
      <c r="F736" s="355"/>
      <c r="G736" s="353"/>
      <c r="R736" s="355"/>
      <c r="S736" s="353"/>
    </row>
    <row r="737" spans="3:19" ht="15.75">
      <c r="C737" s="288"/>
      <c r="D737" s="288"/>
      <c r="E737" s="288"/>
      <c r="F737" s="355"/>
      <c r="G737" s="353"/>
      <c r="R737" s="355"/>
      <c r="S737" s="353"/>
    </row>
    <row r="738" spans="3:19" ht="15.75">
      <c r="C738" s="288"/>
      <c r="D738" s="288"/>
      <c r="E738" s="288"/>
      <c r="F738" s="355"/>
      <c r="G738" s="353"/>
      <c r="R738" s="355"/>
      <c r="S738" s="353"/>
    </row>
    <row r="739" spans="3:19" ht="15.75">
      <c r="C739" s="288"/>
      <c r="D739" s="288"/>
      <c r="E739" s="288"/>
      <c r="F739" s="355"/>
      <c r="G739" s="353"/>
      <c r="R739" s="355"/>
      <c r="S739" s="353"/>
    </row>
    <row r="740" spans="3:19" ht="15.75">
      <c r="C740" s="288"/>
      <c r="D740" s="288"/>
      <c r="E740" s="288"/>
      <c r="F740" s="355"/>
      <c r="G740" s="353"/>
      <c r="R740" s="355"/>
      <c r="S740" s="353"/>
    </row>
    <row r="741" spans="3:19" ht="15.75">
      <c r="C741" s="288"/>
      <c r="D741" s="288"/>
      <c r="E741" s="288"/>
      <c r="F741" s="355"/>
      <c r="G741" s="353"/>
      <c r="R741" s="355"/>
      <c r="S741" s="353"/>
    </row>
    <row r="742" spans="3:19" ht="15.75">
      <c r="C742" s="288"/>
      <c r="D742" s="288"/>
      <c r="E742" s="288"/>
      <c r="F742" s="355"/>
      <c r="G742" s="353"/>
      <c r="R742" s="355"/>
      <c r="S742" s="353"/>
    </row>
    <row r="743" spans="3:19" ht="15.75">
      <c r="C743" s="288"/>
      <c r="D743" s="288"/>
      <c r="E743" s="288"/>
      <c r="F743" s="355"/>
      <c r="G743" s="353"/>
      <c r="R743" s="355"/>
      <c r="S743" s="353"/>
    </row>
    <row r="744" spans="3:19" ht="15.75">
      <c r="C744" s="288"/>
      <c r="D744" s="288"/>
      <c r="E744" s="288"/>
      <c r="F744" s="355"/>
      <c r="G744" s="353"/>
      <c r="R744" s="355"/>
      <c r="S744" s="353"/>
    </row>
    <row r="745" spans="3:19" ht="15.75">
      <c r="C745" s="288"/>
      <c r="D745" s="288"/>
      <c r="E745" s="288"/>
      <c r="F745" s="355"/>
      <c r="G745" s="353"/>
      <c r="R745" s="355"/>
      <c r="S745" s="353"/>
    </row>
    <row r="746" spans="3:19" ht="15.75">
      <c r="C746" s="288"/>
      <c r="D746" s="288"/>
      <c r="E746" s="288"/>
      <c r="F746" s="355"/>
      <c r="G746" s="353"/>
      <c r="R746" s="355"/>
      <c r="S746" s="353"/>
    </row>
    <row r="747" spans="3:19" ht="15.75">
      <c r="C747" s="288"/>
      <c r="D747" s="288"/>
      <c r="E747" s="288"/>
      <c r="F747" s="355"/>
      <c r="G747" s="353"/>
      <c r="R747" s="355"/>
      <c r="S747" s="353"/>
    </row>
    <row r="748" spans="3:19" ht="15.75">
      <c r="C748" s="288"/>
      <c r="D748" s="288"/>
      <c r="E748" s="288"/>
      <c r="F748" s="355"/>
      <c r="G748" s="353"/>
      <c r="R748" s="355"/>
      <c r="S748" s="353"/>
    </row>
    <row r="749" spans="3:19" ht="15.75">
      <c r="C749" s="288"/>
      <c r="D749" s="288"/>
      <c r="E749" s="288"/>
      <c r="F749" s="355"/>
      <c r="G749" s="353"/>
      <c r="R749" s="355"/>
      <c r="S749" s="353"/>
    </row>
    <row r="750" spans="3:19" ht="15.75">
      <c r="C750" s="288"/>
      <c r="D750" s="288"/>
      <c r="E750" s="288"/>
      <c r="F750" s="355"/>
      <c r="G750" s="353"/>
      <c r="R750" s="355"/>
      <c r="S750" s="353"/>
    </row>
    <row r="751" spans="3:19" ht="15.75">
      <c r="C751" s="288"/>
      <c r="D751" s="288"/>
      <c r="E751" s="288"/>
      <c r="F751" s="355"/>
      <c r="G751" s="353"/>
      <c r="R751" s="355"/>
      <c r="S751" s="353"/>
    </row>
    <row r="752" spans="3:19" ht="15.75">
      <c r="C752" s="288"/>
      <c r="D752" s="288"/>
      <c r="E752" s="288"/>
      <c r="F752" s="355"/>
      <c r="G752" s="353"/>
      <c r="R752" s="355"/>
      <c r="S752" s="353"/>
    </row>
    <row r="753" spans="3:19" ht="15.75">
      <c r="C753" s="288"/>
      <c r="D753" s="288"/>
      <c r="E753" s="288"/>
      <c r="F753" s="355"/>
      <c r="G753" s="353"/>
      <c r="R753" s="355"/>
      <c r="S753" s="353"/>
    </row>
    <row r="754" spans="3:19" ht="15.75">
      <c r="C754" s="288"/>
      <c r="D754" s="288"/>
      <c r="E754" s="288"/>
      <c r="F754" s="355"/>
      <c r="G754" s="353"/>
      <c r="R754" s="355"/>
      <c r="S754" s="353"/>
    </row>
    <row r="755" spans="3:19" ht="15.75">
      <c r="C755" s="288"/>
      <c r="D755" s="288"/>
      <c r="E755" s="288"/>
      <c r="F755" s="355"/>
      <c r="G755" s="353"/>
      <c r="R755" s="355"/>
      <c r="S755" s="353"/>
    </row>
    <row r="756" spans="3:19" ht="15.75">
      <c r="C756" s="288"/>
      <c r="D756" s="288"/>
      <c r="E756" s="288"/>
      <c r="F756" s="355"/>
      <c r="G756" s="353"/>
      <c r="R756" s="355"/>
      <c r="S756" s="353"/>
    </row>
    <row r="757" spans="3:19" ht="15.75">
      <c r="C757" s="288"/>
      <c r="D757" s="288"/>
      <c r="E757" s="288"/>
      <c r="F757" s="355"/>
      <c r="G757" s="353"/>
      <c r="R757" s="355"/>
      <c r="S757" s="353"/>
    </row>
    <row r="758" spans="3:19" ht="15.75">
      <c r="C758" s="288"/>
      <c r="D758" s="288"/>
      <c r="E758" s="288"/>
      <c r="F758" s="355"/>
      <c r="G758" s="353"/>
      <c r="R758" s="355"/>
      <c r="S758" s="353"/>
    </row>
    <row r="759" spans="3:19" ht="15.75">
      <c r="C759" s="288"/>
      <c r="D759" s="288"/>
      <c r="E759" s="288"/>
      <c r="F759" s="355"/>
      <c r="G759" s="353"/>
      <c r="R759" s="355"/>
      <c r="S759" s="353"/>
    </row>
    <row r="760" spans="3:19" ht="15.75">
      <c r="C760" s="288"/>
      <c r="D760" s="288"/>
      <c r="E760" s="288"/>
      <c r="F760" s="355"/>
      <c r="G760" s="353"/>
      <c r="R760" s="355"/>
      <c r="S760" s="353"/>
    </row>
    <row r="761" spans="3:19" ht="15.75">
      <c r="C761" s="288"/>
      <c r="D761" s="288"/>
      <c r="E761" s="288"/>
      <c r="F761" s="355"/>
      <c r="G761" s="353"/>
      <c r="R761" s="355"/>
      <c r="S761" s="353"/>
    </row>
    <row r="762" spans="3:19" ht="15.75">
      <c r="C762" s="288"/>
      <c r="D762" s="288"/>
      <c r="E762" s="288"/>
      <c r="F762" s="355"/>
      <c r="G762" s="353"/>
      <c r="R762" s="355"/>
      <c r="S762" s="353"/>
    </row>
    <row r="763" spans="3:19" ht="15.75">
      <c r="C763" s="288"/>
      <c r="D763" s="288"/>
      <c r="E763" s="288"/>
      <c r="F763" s="355"/>
      <c r="G763" s="353"/>
      <c r="R763" s="355"/>
      <c r="S763" s="353"/>
    </row>
    <row r="764" spans="3:19" ht="15.75">
      <c r="C764" s="288"/>
      <c r="D764" s="288"/>
      <c r="E764" s="288"/>
      <c r="F764" s="355"/>
      <c r="G764" s="353"/>
      <c r="R764" s="355"/>
      <c r="S764" s="353"/>
    </row>
    <row r="765" spans="3:19" ht="15.75">
      <c r="C765" s="288"/>
      <c r="D765" s="288"/>
      <c r="E765" s="288"/>
      <c r="F765" s="355"/>
      <c r="G765" s="353"/>
      <c r="R765" s="355"/>
      <c r="S765" s="353"/>
    </row>
    <row r="766" spans="3:19" ht="15.75">
      <c r="C766" s="288"/>
      <c r="D766" s="288"/>
      <c r="E766" s="288"/>
      <c r="F766" s="355"/>
      <c r="G766" s="353"/>
      <c r="R766" s="355"/>
      <c r="S766" s="353"/>
    </row>
    <row r="767" spans="3:19" ht="15.75">
      <c r="C767" s="288"/>
      <c r="D767" s="288"/>
      <c r="E767" s="288"/>
      <c r="F767" s="355"/>
      <c r="G767" s="353"/>
      <c r="R767" s="355"/>
      <c r="S767" s="353"/>
    </row>
    <row r="768" spans="3:19" ht="15.75">
      <c r="C768" s="288"/>
      <c r="D768" s="288"/>
      <c r="E768" s="288"/>
      <c r="F768" s="355"/>
      <c r="G768" s="353"/>
      <c r="R768" s="355"/>
      <c r="S768" s="353"/>
    </row>
    <row r="769" spans="3:19" ht="15.75">
      <c r="C769" s="288"/>
      <c r="D769" s="288"/>
      <c r="E769" s="288"/>
      <c r="F769" s="355"/>
      <c r="G769" s="353"/>
      <c r="R769" s="355"/>
      <c r="S769" s="353"/>
    </row>
    <row r="770" spans="3:19" ht="15.75">
      <c r="C770" s="288"/>
      <c r="D770" s="288"/>
      <c r="E770" s="288"/>
      <c r="F770" s="355"/>
      <c r="G770" s="353"/>
      <c r="R770" s="355"/>
      <c r="S770" s="353"/>
    </row>
    <row r="771" spans="3:19" ht="15.75">
      <c r="C771" s="288"/>
      <c r="D771" s="288"/>
      <c r="E771" s="288"/>
      <c r="F771" s="355"/>
      <c r="G771" s="353"/>
      <c r="R771" s="355"/>
      <c r="S771" s="353"/>
    </row>
    <row r="772" spans="3:19" ht="15.75">
      <c r="C772" s="288"/>
      <c r="D772" s="288"/>
      <c r="E772" s="288"/>
      <c r="F772" s="355"/>
      <c r="G772" s="353"/>
      <c r="R772" s="355"/>
      <c r="S772" s="353"/>
    </row>
    <row r="773" spans="3:19" ht="15.75">
      <c r="C773" s="288"/>
      <c r="D773" s="288"/>
      <c r="E773" s="288"/>
      <c r="F773" s="355"/>
      <c r="G773" s="353"/>
      <c r="R773" s="355"/>
      <c r="S773" s="353"/>
    </row>
    <row r="774" spans="3:19" ht="15.75">
      <c r="C774" s="288"/>
      <c r="D774" s="288"/>
      <c r="E774" s="288"/>
      <c r="F774" s="355"/>
      <c r="G774" s="353"/>
      <c r="R774" s="355"/>
      <c r="S774" s="353"/>
    </row>
    <row r="775" spans="3:19" ht="15.75">
      <c r="C775" s="288"/>
      <c r="D775" s="288"/>
      <c r="E775" s="288"/>
      <c r="F775" s="355"/>
      <c r="G775" s="353"/>
      <c r="R775" s="355"/>
      <c r="S775" s="353"/>
    </row>
    <row r="776" spans="3:19" ht="15.75">
      <c r="C776" s="288"/>
      <c r="D776" s="288"/>
      <c r="E776" s="288"/>
      <c r="F776" s="355"/>
      <c r="G776" s="353"/>
      <c r="R776" s="355"/>
      <c r="S776" s="353"/>
    </row>
    <row r="777" spans="3:19" ht="15.75">
      <c r="C777" s="288"/>
      <c r="D777" s="288"/>
      <c r="E777" s="288"/>
      <c r="F777" s="355"/>
      <c r="G777" s="353"/>
      <c r="R777" s="355"/>
      <c r="S777" s="353"/>
    </row>
    <row r="778" spans="3:19" ht="15.75">
      <c r="C778" s="288"/>
      <c r="D778" s="288"/>
      <c r="E778" s="288"/>
      <c r="F778" s="355"/>
      <c r="G778" s="353"/>
      <c r="R778" s="355"/>
      <c r="S778" s="353"/>
    </row>
    <row r="779" spans="3:19" ht="15.75">
      <c r="C779" s="288"/>
      <c r="D779" s="288"/>
      <c r="E779" s="288"/>
      <c r="F779" s="355"/>
      <c r="G779" s="353"/>
      <c r="R779" s="355"/>
      <c r="S779" s="353"/>
    </row>
    <row r="780" spans="3:19" ht="15.75">
      <c r="C780" s="288"/>
      <c r="D780" s="288"/>
      <c r="E780" s="288"/>
      <c r="F780" s="355"/>
      <c r="G780" s="353"/>
      <c r="R780" s="355"/>
      <c r="S780" s="353"/>
    </row>
    <row r="781" spans="3:19" ht="15.75">
      <c r="C781" s="288"/>
      <c r="D781" s="288"/>
      <c r="E781" s="288"/>
      <c r="F781" s="355"/>
      <c r="G781" s="353"/>
      <c r="R781" s="355"/>
      <c r="S781" s="353"/>
    </row>
    <row r="782" spans="3:19" ht="15.75">
      <c r="C782" s="288"/>
      <c r="D782" s="288"/>
      <c r="E782" s="288"/>
      <c r="F782" s="355"/>
      <c r="G782" s="353"/>
      <c r="R782" s="355"/>
      <c r="S782" s="353"/>
    </row>
    <row r="783" spans="3:19" ht="15.75">
      <c r="C783" s="288"/>
      <c r="D783" s="288"/>
      <c r="E783" s="288"/>
      <c r="F783" s="355"/>
      <c r="G783" s="353"/>
      <c r="R783" s="355"/>
      <c r="S783" s="353"/>
    </row>
    <row r="784" spans="3:19" ht="15.75">
      <c r="C784" s="288"/>
      <c r="D784" s="288"/>
      <c r="E784" s="288"/>
      <c r="F784" s="355"/>
      <c r="G784" s="353"/>
      <c r="R784" s="355"/>
      <c r="S784" s="353"/>
    </row>
    <row r="785" spans="3:19" ht="15.75">
      <c r="C785" s="288"/>
      <c r="D785" s="288"/>
      <c r="E785" s="288"/>
      <c r="F785" s="355"/>
      <c r="G785" s="353"/>
      <c r="R785" s="355"/>
      <c r="S785" s="353"/>
    </row>
    <row r="786" spans="3:19" ht="15.75">
      <c r="C786" s="288"/>
      <c r="D786" s="288"/>
      <c r="E786" s="288"/>
      <c r="F786" s="355"/>
      <c r="G786" s="353"/>
      <c r="R786" s="355"/>
      <c r="S786" s="353"/>
    </row>
    <row r="787" spans="3:19" ht="15.75">
      <c r="C787" s="288"/>
      <c r="D787" s="288"/>
      <c r="E787" s="288"/>
      <c r="F787" s="355"/>
      <c r="G787" s="353"/>
      <c r="R787" s="355"/>
      <c r="S787" s="353"/>
    </row>
    <row r="788" spans="3:19" ht="15.75">
      <c r="C788" s="288"/>
      <c r="D788" s="288"/>
      <c r="E788" s="288"/>
      <c r="F788" s="355"/>
      <c r="G788" s="353"/>
      <c r="R788" s="355"/>
      <c r="S788" s="353"/>
    </row>
    <row r="789" spans="3:19" ht="15.75">
      <c r="C789" s="288"/>
      <c r="D789" s="288"/>
      <c r="E789" s="288"/>
      <c r="F789" s="355"/>
      <c r="G789" s="353"/>
      <c r="R789" s="355"/>
      <c r="S789" s="353"/>
    </row>
    <row r="790" spans="3:19" ht="15.75">
      <c r="C790" s="288"/>
      <c r="D790" s="288"/>
      <c r="E790" s="288"/>
      <c r="F790" s="355"/>
      <c r="G790" s="353"/>
      <c r="R790" s="355"/>
      <c r="S790" s="353"/>
    </row>
    <row r="791" spans="3:19" ht="15.75">
      <c r="C791" s="288"/>
      <c r="D791" s="288"/>
      <c r="E791" s="288"/>
      <c r="F791" s="355"/>
      <c r="G791" s="353"/>
      <c r="R791" s="355"/>
      <c r="S791" s="353"/>
    </row>
    <row r="792" spans="3:19" ht="15.75">
      <c r="C792" s="288"/>
      <c r="D792" s="288"/>
      <c r="E792" s="288"/>
      <c r="F792" s="355"/>
      <c r="G792" s="353"/>
      <c r="R792" s="355"/>
      <c r="S792" s="353"/>
    </row>
    <row r="793" spans="3:19" ht="15.75">
      <c r="C793" s="288"/>
      <c r="D793" s="288"/>
      <c r="E793" s="288"/>
      <c r="F793" s="355"/>
      <c r="G793" s="353"/>
      <c r="R793" s="355"/>
      <c r="S793" s="353"/>
    </row>
    <row r="794" spans="3:19" ht="15.75">
      <c r="C794" s="288"/>
      <c r="D794" s="288"/>
      <c r="E794" s="288"/>
      <c r="F794" s="355"/>
      <c r="G794" s="353"/>
      <c r="R794" s="355"/>
      <c r="S794" s="353"/>
    </row>
    <row r="795" spans="3:19" ht="15.75">
      <c r="C795" s="288"/>
      <c r="D795" s="288"/>
      <c r="E795" s="288"/>
      <c r="F795" s="355"/>
      <c r="G795" s="353"/>
      <c r="R795" s="355"/>
      <c r="S795" s="353"/>
    </row>
    <row r="796" spans="3:19" ht="15.75">
      <c r="C796" s="288"/>
      <c r="D796" s="288"/>
      <c r="E796" s="288"/>
      <c r="F796" s="355"/>
      <c r="G796" s="353"/>
      <c r="R796" s="355"/>
      <c r="S796" s="353"/>
    </row>
    <row r="797" spans="3:19" ht="15.75">
      <c r="C797" s="288"/>
      <c r="D797" s="288"/>
      <c r="E797" s="288"/>
      <c r="F797" s="355"/>
      <c r="G797" s="353"/>
      <c r="R797" s="355"/>
      <c r="S797" s="353"/>
    </row>
    <row r="798" spans="3:19" ht="15.75">
      <c r="C798" s="288"/>
      <c r="D798" s="288"/>
      <c r="E798" s="288"/>
      <c r="F798" s="355"/>
      <c r="G798" s="353"/>
      <c r="R798" s="355"/>
      <c r="S798" s="353"/>
    </row>
    <row r="799" spans="3:19" ht="15.75">
      <c r="C799" s="288"/>
      <c r="D799" s="288"/>
      <c r="E799" s="288"/>
      <c r="F799" s="355"/>
      <c r="G799" s="353"/>
      <c r="R799" s="355"/>
      <c r="S799" s="353"/>
    </row>
    <row r="800" spans="3:19" ht="15.75">
      <c r="C800" s="288"/>
      <c r="D800" s="288"/>
      <c r="E800" s="288"/>
      <c r="F800" s="355"/>
      <c r="G800" s="353"/>
      <c r="R800" s="355"/>
      <c r="S800" s="353"/>
    </row>
    <row r="801" spans="3:19" ht="15.75">
      <c r="C801" s="288"/>
      <c r="D801" s="288"/>
      <c r="E801" s="288"/>
      <c r="F801" s="355"/>
      <c r="G801" s="353"/>
      <c r="R801" s="355"/>
      <c r="S801" s="353"/>
    </row>
    <row r="802" spans="3:19" ht="15.75">
      <c r="C802" s="288"/>
      <c r="D802" s="288"/>
      <c r="E802" s="288"/>
      <c r="F802" s="355"/>
      <c r="G802" s="353"/>
      <c r="R802" s="355"/>
      <c r="S802" s="353"/>
    </row>
    <row r="803" spans="3:19" ht="15.75">
      <c r="C803" s="288"/>
      <c r="D803" s="288"/>
      <c r="E803" s="288"/>
      <c r="F803" s="355"/>
      <c r="G803" s="353"/>
      <c r="R803" s="355"/>
      <c r="S803" s="353"/>
    </row>
    <row r="804" spans="3:19" ht="15.75">
      <c r="C804" s="288"/>
      <c r="D804" s="288"/>
      <c r="E804" s="288"/>
      <c r="F804" s="355"/>
      <c r="G804" s="353"/>
      <c r="R804" s="355"/>
      <c r="S804" s="353"/>
    </row>
    <row r="805" spans="3:19" ht="15.75">
      <c r="C805" s="288"/>
      <c r="D805" s="288"/>
      <c r="E805" s="288"/>
      <c r="F805" s="355"/>
      <c r="G805" s="353"/>
      <c r="R805" s="355"/>
      <c r="S805" s="353"/>
    </row>
    <row r="806" spans="3:19" ht="15.75">
      <c r="C806" s="288"/>
      <c r="D806" s="288"/>
      <c r="E806" s="288"/>
      <c r="F806" s="355"/>
      <c r="G806" s="353"/>
      <c r="R806" s="355"/>
      <c r="S806" s="353"/>
    </row>
    <row r="807" spans="3:19" ht="15.75">
      <c r="C807" s="288"/>
      <c r="D807" s="288"/>
      <c r="E807" s="288"/>
      <c r="F807" s="355"/>
      <c r="G807" s="353"/>
      <c r="R807" s="355"/>
      <c r="S807" s="353"/>
    </row>
    <row r="808" spans="3:19" ht="15.75">
      <c r="C808" s="288"/>
      <c r="D808" s="288"/>
      <c r="E808" s="288"/>
      <c r="F808" s="355"/>
      <c r="G808" s="353"/>
      <c r="R808" s="355"/>
      <c r="S808" s="353"/>
    </row>
    <row r="809" spans="3:19" ht="15.75">
      <c r="C809" s="288"/>
      <c r="D809" s="288"/>
      <c r="E809" s="288"/>
      <c r="F809" s="355"/>
      <c r="G809" s="353"/>
      <c r="R809" s="355"/>
      <c r="S809" s="353"/>
    </row>
    <row r="810" spans="3:19" ht="15.75">
      <c r="C810" s="288"/>
      <c r="D810" s="288"/>
      <c r="E810" s="288"/>
      <c r="F810" s="355"/>
      <c r="G810" s="353"/>
      <c r="R810" s="355"/>
      <c r="S810" s="353"/>
    </row>
    <row r="811" spans="3:19" ht="15.75">
      <c r="C811" s="288"/>
      <c r="D811" s="288"/>
      <c r="E811" s="288"/>
      <c r="F811" s="355"/>
      <c r="G811" s="353"/>
      <c r="R811" s="355"/>
      <c r="S811" s="353"/>
    </row>
    <row r="812" spans="3:19" ht="15.75">
      <c r="C812" s="288"/>
      <c r="D812" s="288"/>
      <c r="E812" s="288"/>
      <c r="F812" s="355"/>
      <c r="G812" s="353"/>
      <c r="R812" s="355"/>
      <c r="S812" s="353"/>
    </row>
    <row r="813" spans="3:19" ht="15.75">
      <c r="C813" s="288"/>
      <c r="D813" s="288"/>
      <c r="E813" s="288"/>
      <c r="F813" s="355"/>
      <c r="G813" s="353"/>
      <c r="R813" s="355"/>
      <c r="S813" s="353"/>
    </row>
    <row r="814" spans="3:19" ht="15.75">
      <c r="C814" s="288"/>
      <c r="D814" s="288"/>
      <c r="E814" s="288"/>
      <c r="F814" s="355"/>
      <c r="G814" s="353"/>
      <c r="R814" s="355"/>
      <c r="S814" s="353"/>
    </row>
    <row r="815" spans="3:19" ht="15.75">
      <c r="C815" s="288"/>
      <c r="D815" s="288"/>
      <c r="E815" s="288"/>
      <c r="F815" s="355"/>
      <c r="G815" s="353"/>
      <c r="R815" s="355"/>
      <c r="S815" s="353"/>
    </row>
    <row r="816" spans="3:19" ht="15.75">
      <c r="C816" s="288"/>
      <c r="D816" s="288"/>
      <c r="E816" s="288"/>
      <c r="F816" s="355"/>
      <c r="G816" s="353"/>
      <c r="R816" s="355"/>
      <c r="S816" s="353"/>
    </row>
    <row r="817" spans="3:19" ht="15.75">
      <c r="C817" s="288"/>
      <c r="D817" s="288"/>
      <c r="E817" s="288"/>
      <c r="F817" s="355"/>
      <c r="G817" s="353"/>
      <c r="R817" s="355"/>
      <c r="S817" s="353"/>
    </row>
    <row r="818" spans="3:19" ht="15.75">
      <c r="C818" s="288"/>
      <c r="D818" s="288"/>
      <c r="E818" s="288"/>
      <c r="F818" s="355"/>
      <c r="G818" s="353"/>
      <c r="R818" s="355"/>
      <c r="S818" s="353"/>
    </row>
    <row r="819" spans="3:19" ht="15.75">
      <c r="C819" s="288"/>
      <c r="D819" s="288"/>
      <c r="E819" s="288"/>
      <c r="F819" s="355"/>
      <c r="G819" s="353"/>
      <c r="R819" s="355"/>
      <c r="S819" s="353"/>
    </row>
    <row r="820" spans="3:19" ht="15.75">
      <c r="C820" s="288"/>
      <c r="D820" s="288"/>
      <c r="E820" s="288"/>
      <c r="F820" s="355"/>
      <c r="G820" s="353"/>
      <c r="R820" s="355"/>
      <c r="S820" s="353"/>
    </row>
    <row r="821" spans="3:19" ht="15.75">
      <c r="C821" s="288"/>
      <c r="D821" s="288"/>
      <c r="E821" s="288"/>
      <c r="F821" s="355"/>
      <c r="G821" s="353"/>
      <c r="R821" s="355"/>
      <c r="S821" s="353"/>
    </row>
    <row r="822" spans="3:19" ht="15.75">
      <c r="C822" s="288"/>
      <c r="D822" s="288"/>
      <c r="E822" s="288"/>
      <c r="F822" s="355"/>
      <c r="G822" s="353"/>
      <c r="R822" s="355"/>
      <c r="S822" s="353"/>
    </row>
    <row r="823" spans="3:19" ht="15.75">
      <c r="C823" s="288"/>
      <c r="D823" s="288"/>
      <c r="E823" s="288"/>
      <c r="F823" s="355"/>
      <c r="G823" s="353"/>
      <c r="R823" s="355"/>
      <c r="S823" s="353"/>
    </row>
    <row r="824" spans="3:19" ht="15.75">
      <c r="C824" s="288"/>
      <c r="D824" s="288"/>
      <c r="E824" s="288"/>
      <c r="F824" s="355"/>
      <c r="G824" s="353"/>
      <c r="R824" s="355"/>
      <c r="S824" s="353"/>
    </row>
    <row r="825" spans="3:19" ht="15.75">
      <c r="C825" s="288"/>
      <c r="D825" s="288"/>
      <c r="E825" s="288"/>
      <c r="F825" s="355"/>
      <c r="G825" s="353"/>
      <c r="R825" s="355"/>
      <c r="S825" s="353"/>
    </row>
    <row r="826" spans="3:19" ht="15.75">
      <c r="C826" s="288"/>
      <c r="D826" s="288"/>
      <c r="E826" s="288"/>
      <c r="F826" s="355"/>
      <c r="G826" s="353"/>
      <c r="R826" s="355"/>
      <c r="S826" s="353"/>
    </row>
    <row r="827" spans="3:19" ht="15.75">
      <c r="C827" s="288"/>
      <c r="D827" s="288"/>
      <c r="E827" s="288"/>
      <c r="F827" s="355"/>
      <c r="G827" s="353"/>
      <c r="R827" s="355"/>
      <c r="S827" s="353"/>
    </row>
    <row r="828" spans="3:19" ht="15.75">
      <c r="C828" s="288"/>
      <c r="D828" s="288"/>
      <c r="E828" s="288"/>
      <c r="F828" s="355"/>
      <c r="G828" s="353"/>
      <c r="R828" s="355"/>
      <c r="S828" s="353"/>
    </row>
    <row r="829" spans="3:19" ht="15.75">
      <c r="C829" s="288"/>
      <c r="D829" s="288"/>
      <c r="E829" s="288"/>
      <c r="F829" s="355"/>
      <c r="G829" s="353"/>
      <c r="R829" s="355"/>
      <c r="S829" s="353"/>
    </row>
    <row r="830" spans="3:19" ht="15.75">
      <c r="C830" s="288"/>
      <c r="D830" s="288"/>
      <c r="E830" s="288"/>
      <c r="F830" s="355"/>
      <c r="G830" s="353"/>
      <c r="R830" s="355"/>
      <c r="S830" s="353"/>
    </row>
    <row r="831" spans="3:19" ht="15.75">
      <c r="C831" s="288"/>
      <c r="D831" s="288"/>
      <c r="E831" s="288"/>
      <c r="F831" s="355"/>
      <c r="G831" s="353"/>
      <c r="R831" s="355"/>
      <c r="S831" s="353"/>
    </row>
    <row r="832" spans="3:19" ht="15.75">
      <c r="C832" s="288"/>
      <c r="D832" s="288"/>
      <c r="E832" s="288"/>
      <c r="F832" s="355"/>
      <c r="G832" s="353"/>
      <c r="R832" s="355"/>
      <c r="S832" s="353"/>
    </row>
    <row r="833" spans="3:19" ht="15.75">
      <c r="C833" s="288"/>
      <c r="D833" s="288"/>
      <c r="E833" s="288"/>
      <c r="F833" s="355"/>
      <c r="G833" s="353"/>
      <c r="R833" s="355"/>
      <c r="S833" s="353"/>
    </row>
    <row r="834" spans="3:19" ht="15.75">
      <c r="C834" s="288"/>
      <c r="D834" s="288"/>
      <c r="E834" s="288"/>
      <c r="F834" s="355"/>
      <c r="G834" s="353"/>
      <c r="R834" s="355"/>
      <c r="S834" s="353"/>
    </row>
    <row r="835" spans="3:19" ht="15.75">
      <c r="C835" s="288"/>
      <c r="D835" s="288"/>
      <c r="E835" s="288"/>
      <c r="F835" s="355"/>
      <c r="G835" s="353"/>
      <c r="R835" s="355"/>
      <c r="S835" s="353"/>
    </row>
    <row r="836" spans="3:19" ht="15.75">
      <c r="C836" s="288"/>
      <c r="D836" s="288"/>
      <c r="E836" s="288"/>
      <c r="F836" s="355"/>
      <c r="G836" s="353"/>
      <c r="R836" s="355"/>
      <c r="S836" s="353"/>
    </row>
    <row r="837" spans="3:19" ht="15.75">
      <c r="C837" s="288"/>
      <c r="D837" s="288"/>
      <c r="E837" s="288"/>
      <c r="F837" s="355"/>
      <c r="G837" s="353"/>
      <c r="R837" s="355"/>
      <c r="S837" s="353"/>
    </row>
    <row r="838" spans="3:19" ht="15.75">
      <c r="C838" s="288"/>
      <c r="D838" s="288"/>
      <c r="E838" s="288"/>
      <c r="F838" s="355"/>
      <c r="G838" s="353"/>
      <c r="R838" s="355"/>
      <c r="S838" s="353"/>
    </row>
    <row r="839" spans="3:19" ht="15.75">
      <c r="C839" s="288"/>
      <c r="D839" s="288"/>
      <c r="E839" s="288"/>
      <c r="F839" s="355"/>
      <c r="G839" s="353"/>
      <c r="R839" s="355"/>
      <c r="S839" s="353"/>
    </row>
    <row r="840" spans="3:19" ht="15.75">
      <c r="C840" s="288"/>
      <c r="D840" s="288"/>
      <c r="E840" s="288"/>
      <c r="F840" s="355"/>
      <c r="G840" s="353"/>
      <c r="R840" s="355"/>
      <c r="S840" s="353"/>
    </row>
    <row r="841" spans="3:19" ht="15.75">
      <c r="C841" s="288"/>
      <c r="D841" s="288"/>
      <c r="E841" s="288"/>
      <c r="F841" s="355"/>
      <c r="G841" s="353"/>
      <c r="R841" s="355"/>
      <c r="S841" s="353"/>
    </row>
    <row r="842" spans="3:19" ht="15.75">
      <c r="C842" s="288"/>
      <c r="D842" s="288"/>
      <c r="E842" s="288"/>
      <c r="F842" s="355"/>
      <c r="G842" s="353"/>
      <c r="R842" s="355"/>
      <c r="S842" s="353"/>
    </row>
    <row r="843" spans="3:19" ht="15.75">
      <c r="C843" s="288"/>
      <c r="D843" s="288"/>
      <c r="E843" s="288"/>
      <c r="F843" s="355"/>
      <c r="G843" s="353"/>
      <c r="R843" s="355"/>
      <c r="S843" s="353"/>
    </row>
    <row r="844" spans="3:19" ht="15.75">
      <c r="C844" s="288"/>
      <c r="D844" s="288"/>
      <c r="E844" s="288"/>
      <c r="F844" s="355"/>
      <c r="G844" s="353"/>
      <c r="R844" s="355"/>
      <c r="S844" s="353"/>
    </row>
    <row r="845" spans="3:19" ht="15.75">
      <c r="C845" s="288"/>
      <c r="D845" s="288"/>
      <c r="E845" s="288"/>
      <c r="F845" s="355"/>
      <c r="G845" s="353"/>
      <c r="R845" s="355"/>
      <c r="S845" s="353"/>
    </row>
    <row r="846" spans="3:19" ht="15.75">
      <c r="C846" s="288"/>
      <c r="D846" s="288"/>
      <c r="E846" s="288"/>
      <c r="F846" s="355"/>
      <c r="G846" s="353"/>
      <c r="R846" s="355"/>
      <c r="S846" s="353"/>
    </row>
    <row r="847" spans="3:19" ht="15.75">
      <c r="C847" s="288"/>
      <c r="D847" s="288"/>
      <c r="E847" s="288"/>
      <c r="F847" s="355"/>
      <c r="G847" s="353"/>
      <c r="R847" s="355"/>
      <c r="S847" s="353"/>
    </row>
    <row r="848" spans="3:19" ht="15.75">
      <c r="C848" s="288"/>
      <c r="D848" s="288"/>
      <c r="E848" s="288"/>
      <c r="F848" s="355"/>
      <c r="G848" s="353"/>
      <c r="R848" s="355"/>
      <c r="S848" s="353"/>
    </row>
    <row r="849" spans="3:19" ht="15.75">
      <c r="C849" s="288"/>
      <c r="D849" s="288"/>
      <c r="E849" s="288"/>
      <c r="F849" s="355"/>
      <c r="G849" s="353"/>
      <c r="R849" s="355"/>
      <c r="S849" s="353"/>
    </row>
    <row r="850" spans="3:19" ht="15.75">
      <c r="C850" s="288"/>
      <c r="D850" s="288"/>
      <c r="E850" s="288"/>
      <c r="F850" s="355"/>
      <c r="G850" s="353"/>
      <c r="R850" s="355"/>
      <c r="S850" s="353"/>
    </row>
    <row r="851" spans="3:19" ht="15.75">
      <c r="C851" s="288"/>
      <c r="D851" s="288"/>
      <c r="E851" s="288"/>
      <c r="F851" s="355"/>
      <c r="G851" s="353"/>
      <c r="R851" s="355"/>
      <c r="S851" s="353"/>
    </row>
    <row r="852" spans="3:19" ht="15.75">
      <c r="C852" s="288"/>
      <c r="D852" s="288"/>
      <c r="E852" s="288"/>
      <c r="F852" s="355"/>
      <c r="G852" s="353"/>
      <c r="R852" s="355"/>
      <c r="S852" s="353"/>
    </row>
    <row r="853" spans="3:19" ht="15.75">
      <c r="C853" s="288"/>
      <c r="D853" s="288"/>
      <c r="E853" s="288"/>
      <c r="F853" s="355"/>
      <c r="G853" s="353"/>
      <c r="R853" s="355"/>
      <c r="S853" s="353"/>
    </row>
    <row r="854" spans="3:19" ht="15.75">
      <c r="C854" s="288"/>
      <c r="D854" s="288"/>
      <c r="E854" s="288"/>
      <c r="F854" s="355"/>
      <c r="G854" s="353"/>
      <c r="R854" s="355"/>
      <c r="S854" s="353"/>
    </row>
    <row r="855" spans="3:19" ht="15.75">
      <c r="C855" s="288"/>
      <c r="D855" s="288"/>
      <c r="E855" s="288"/>
      <c r="F855" s="355"/>
      <c r="G855" s="353"/>
      <c r="R855" s="355"/>
      <c r="S855" s="353"/>
    </row>
    <row r="856" spans="3:19" ht="15.75">
      <c r="C856" s="288"/>
      <c r="D856" s="288"/>
      <c r="E856" s="288"/>
      <c r="F856" s="355"/>
      <c r="G856" s="353"/>
      <c r="R856" s="355"/>
      <c r="S856" s="353"/>
    </row>
    <row r="857" spans="3:19" ht="15.75">
      <c r="C857" s="288"/>
      <c r="D857" s="288"/>
      <c r="E857" s="288"/>
      <c r="F857" s="355"/>
      <c r="G857" s="353"/>
      <c r="R857" s="355"/>
      <c r="S857" s="353"/>
    </row>
    <row r="858" spans="3:19" ht="15.75">
      <c r="C858" s="288"/>
      <c r="D858" s="288"/>
      <c r="E858" s="288"/>
      <c r="F858" s="355"/>
      <c r="G858" s="353"/>
      <c r="R858" s="355"/>
      <c r="S858" s="353"/>
    </row>
    <row r="859" spans="3:19" ht="15.75">
      <c r="C859" s="288"/>
      <c r="D859" s="288"/>
      <c r="E859" s="288"/>
      <c r="F859" s="355"/>
      <c r="G859" s="353"/>
      <c r="R859" s="355"/>
      <c r="S859" s="353"/>
    </row>
    <row r="860" spans="3:19" ht="15.75">
      <c r="C860" s="288"/>
      <c r="D860" s="288"/>
      <c r="E860" s="288"/>
      <c r="F860" s="355"/>
      <c r="G860" s="353"/>
      <c r="R860" s="355"/>
      <c r="S860" s="353"/>
    </row>
    <row r="861" spans="3:19" ht="15.75">
      <c r="C861" s="288"/>
      <c r="D861" s="288"/>
      <c r="E861" s="288"/>
      <c r="F861" s="355"/>
      <c r="G861" s="353"/>
      <c r="R861" s="355"/>
      <c r="S861" s="353"/>
    </row>
    <row r="862" spans="3:19" ht="15.75">
      <c r="C862" s="288"/>
      <c r="D862" s="288"/>
      <c r="E862" s="288"/>
      <c r="F862" s="355"/>
      <c r="G862" s="353"/>
      <c r="R862" s="355"/>
      <c r="S862" s="353"/>
    </row>
    <row r="863" spans="3:19" ht="15.75">
      <c r="C863" s="288"/>
      <c r="D863" s="288"/>
      <c r="E863" s="288"/>
      <c r="F863" s="355"/>
      <c r="G863" s="353"/>
      <c r="R863" s="355"/>
      <c r="S863" s="353"/>
    </row>
    <row r="864" spans="3:19" ht="15.75">
      <c r="C864" s="288"/>
      <c r="D864" s="288"/>
      <c r="E864" s="288"/>
      <c r="F864" s="355"/>
      <c r="G864" s="353"/>
      <c r="R864" s="355"/>
      <c r="S864" s="353"/>
    </row>
    <row r="865" spans="3:19" ht="15.75">
      <c r="C865" s="288"/>
      <c r="D865" s="288"/>
      <c r="E865" s="288"/>
      <c r="F865" s="355"/>
      <c r="G865" s="353"/>
      <c r="R865" s="355"/>
      <c r="S865" s="353"/>
    </row>
    <row r="866" spans="3:19" ht="15.75">
      <c r="C866" s="288"/>
      <c r="D866" s="288"/>
      <c r="E866" s="288"/>
      <c r="F866" s="355"/>
      <c r="G866" s="353"/>
      <c r="R866" s="355"/>
      <c r="S866" s="353"/>
    </row>
    <row r="867" spans="3:19" ht="15.75">
      <c r="C867" s="288"/>
      <c r="D867" s="288"/>
      <c r="E867" s="288"/>
      <c r="F867" s="355"/>
      <c r="G867" s="353"/>
      <c r="R867" s="355"/>
      <c r="S867" s="353"/>
    </row>
    <row r="868" spans="3:19" ht="15.75">
      <c r="C868" s="288"/>
      <c r="D868" s="288"/>
      <c r="E868" s="288"/>
      <c r="F868" s="355"/>
      <c r="G868" s="353"/>
      <c r="R868" s="355"/>
      <c r="S868" s="353"/>
    </row>
    <row r="869" spans="3:19" ht="15.75">
      <c r="C869" s="288"/>
      <c r="D869" s="288"/>
      <c r="E869" s="288"/>
      <c r="F869" s="355"/>
      <c r="G869" s="353"/>
      <c r="R869" s="355"/>
      <c r="S869" s="353"/>
    </row>
    <row r="870" spans="3:19" ht="15.75">
      <c r="C870" s="288"/>
      <c r="D870" s="288"/>
      <c r="E870" s="288"/>
      <c r="F870" s="355"/>
      <c r="G870" s="353"/>
      <c r="R870" s="355"/>
      <c r="S870" s="353"/>
    </row>
    <row r="871" spans="3:19" ht="15.75">
      <c r="C871" s="288"/>
      <c r="D871" s="288"/>
      <c r="E871" s="288"/>
      <c r="F871" s="355"/>
      <c r="G871" s="353"/>
      <c r="R871" s="355"/>
      <c r="S871" s="353"/>
    </row>
    <row r="872" spans="3:19" ht="15.75">
      <c r="C872" s="288"/>
      <c r="D872" s="288"/>
      <c r="E872" s="288"/>
      <c r="F872" s="355"/>
      <c r="G872" s="353"/>
      <c r="R872" s="355"/>
      <c r="S872" s="353"/>
    </row>
    <row r="873" spans="3:19" ht="15.75">
      <c r="C873" s="288"/>
      <c r="D873" s="288"/>
      <c r="E873" s="288"/>
      <c r="F873" s="355"/>
      <c r="G873" s="353"/>
      <c r="R873" s="355"/>
      <c r="S873" s="353"/>
    </row>
    <row r="874" spans="3:19" ht="15.75">
      <c r="C874" s="288"/>
      <c r="D874" s="288"/>
      <c r="E874" s="288"/>
      <c r="F874" s="355"/>
      <c r="G874" s="353"/>
      <c r="R874" s="355"/>
      <c r="S874" s="353"/>
    </row>
    <row r="875" spans="3:19" ht="15.75">
      <c r="C875" s="288"/>
      <c r="D875" s="288"/>
      <c r="E875" s="288"/>
      <c r="F875" s="355"/>
      <c r="G875" s="353"/>
      <c r="R875" s="355"/>
      <c r="S875" s="353"/>
    </row>
    <row r="876" spans="3:19" ht="15.75">
      <c r="C876" s="288"/>
      <c r="D876" s="288"/>
      <c r="E876" s="288"/>
      <c r="F876" s="355"/>
      <c r="G876" s="353"/>
      <c r="R876" s="355"/>
      <c r="S876" s="353"/>
    </row>
    <row r="877" spans="3:19" ht="15.75">
      <c r="C877" s="288"/>
      <c r="D877" s="288"/>
      <c r="E877" s="288"/>
      <c r="F877" s="355"/>
      <c r="G877" s="353"/>
      <c r="R877" s="355"/>
      <c r="S877" s="353"/>
    </row>
    <row r="878" spans="3:19" ht="15.75">
      <c r="C878" s="288"/>
      <c r="D878" s="288"/>
      <c r="E878" s="288"/>
      <c r="F878" s="355"/>
      <c r="G878" s="353"/>
      <c r="R878" s="355"/>
      <c r="S878" s="353"/>
    </row>
    <row r="879" spans="3:19" ht="15.75">
      <c r="C879" s="288"/>
      <c r="D879" s="288"/>
      <c r="E879" s="288"/>
      <c r="F879" s="355"/>
      <c r="G879" s="353"/>
      <c r="R879" s="355"/>
      <c r="S879" s="353"/>
    </row>
    <row r="880" spans="3:19" ht="15.75">
      <c r="C880" s="288"/>
      <c r="D880" s="288"/>
      <c r="E880" s="288"/>
      <c r="F880" s="355"/>
      <c r="G880" s="353"/>
      <c r="R880" s="355"/>
      <c r="S880" s="353"/>
    </row>
    <row r="881" spans="3:19" ht="15.75">
      <c r="C881" s="288"/>
      <c r="D881" s="288"/>
      <c r="E881" s="288"/>
      <c r="F881" s="355"/>
      <c r="G881" s="353"/>
      <c r="R881" s="355"/>
      <c r="S881" s="353"/>
    </row>
    <row r="882" spans="3:19" ht="15.75">
      <c r="C882" s="288"/>
      <c r="D882" s="288"/>
      <c r="E882" s="288"/>
      <c r="F882" s="355"/>
      <c r="G882" s="353"/>
      <c r="R882" s="355"/>
      <c r="S882" s="353"/>
    </row>
    <row r="883" spans="3:19" ht="15.75">
      <c r="C883" s="288"/>
      <c r="D883" s="288"/>
      <c r="E883" s="288"/>
      <c r="F883" s="355"/>
      <c r="G883" s="353"/>
      <c r="R883" s="355"/>
      <c r="S883" s="353"/>
    </row>
    <row r="884" spans="3:19" ht="15.75">
      <c r="C884" s="288"/>
      <c r="D884" s="288"/>
      <c r="E884" s="288"/>
      <c r="F884" s="355"/>
      <c r="G884" s="353"/>
      <c r="R884" s="355"/>
      <c r="S884" s="353"/>
    </row>
    <row r="885" spans="3:19" ht="15.75">
      <c r="C885" s="288"/>
      <c r="D885" s="288"/>
      <c r="E885" s="288"/>
      <c r="F885" s="355"/>
      <c r="G885" s="353"/>
      <c r="R885" s="355"/>
      <c r="S885" s="353"/>
    </row>
    <row r="886" spans="3:19" ht="15.75">
      <c r="C886" s="288"/>
      <c r="D886" s="288"/>
      <c r="E886" s="288"/>
      <c r="F886" s="355"/>
      <c r="G886" s="353"/>
      <c r="R886" s="355"/>
      <c r="S886" s="353"/>
    </row>
    <row r="887" spans="3:19" ht="15.75">
      <c r="C887" s="288"/>
      <c r="D887" s="288"/>
      <c r="E887" s="288"/>
      <c r="F887" s="355"/>
      <c r="G887" s="353"/>
      <c r="R887" s="355"/>
      <c r="S887" s="353"/>
    </row>
    <row r="888" spans="3:19" ht="15.75">
      <c r="C888" s="288"/>
      <c r="D888" s="288"/>
      <c r="E888" s="288"/>
      <c r="F888" s="355"/>
      <c r="G888" s="353"/>
      <c r="R888" s="355"/>
      <c r="S888" s="353"/>
    </row>
    <row r="889" spans="3:19" ht="15.75">
      <c r="C889" s="288"/>
      <c r="D889" s="288"/>
      <c r="E889" s="288"/>
      <c r="F889" s="355"/>
      <c r="G889" s="353"/>
      <c r="R889" s="355"/>
      <c r="S889" s="353"/>
    </row>
    <row r="890" spans="3:19" ht="15.75">
      <c r="C890" s="288"/>
      <c r="D890" s="288"/>
      <c r="E890" s="288"/>
      <c r="F890" s="355"/>
      <c r="G890" s="353"/>
      <c r="R890" s="355"/>
      <c r="S890" s="353"/>
    </row>
    <row r="891" spans="3:19" ht="15.75">
      <c r="C891" s="288"/>
      <c r="D891" s="288"/>
      <c r="E891" s="288"/>
      <c r="F891" s="355"/>
      <c r="G891" s="353"/>
      <c r="R891" s="355"/>
      <c r="S891" s="353"/>
    </row>
    <row r="892" spans="3:19" ht="15.75">
      <c r="C892" s="288"/>
      <c r="D892" s="288"/>
      <c r="E892" s="288"/>
      <c r="F892" s="355"/>
      <c r="G892" s="353"/>
      <c r="R892" s="355"/>
      <c r="S892" s="353"/>
    </row>
    <row r="893" spans="3:19" ht="15.75">
      <c r="C893" s="288"/>
      <c r="D893" s="288"/>
      <c r="E893" s="288"/>
      <c r="F893" s="355"/>
      <c r="G893" s="353"/>
      <c r="R893" s="355"/>
      <c r="S893" s="353"/>
    </row>
    <row r="894" spans="3:19" ht="15.75">
      <c r="C894" s="288"/>
      <c r="D894" s="288"/>
      <c r="E894" s="288"/>
      <c r="F894" s="355"/>
      <c r="G894" s="353"/>
      <c r="R894" s="355"/>
      <c r="S894" s="353"/>
    </row>
    <row r="895" spans="3:19" ht="15.75">
      <c r="C895" s="288"/>
      <c r="D895" s="288"/>
      <c r="E895" s="288"/>
      <c r="F895" s="355"/>
      <c r="G895" s="353"/>
      <c r="R895" s="355"/>
      <c r="S895" s="353"/>
    </row>
    <row r="896" spans="3:19" ht="15.75">
      <c r="C896" s="288"/>
      <c r="D896" s="288"/>
      <c r="E896" s="288"/>
      <c r="F896" s="355"/>
      <c r="G896" s="353"/>
      <c r="R896" s="355"/>
      <c r="S896" s="353"/>
    </row>
    <row r="897" spans="3:19" ht="15.75">
      <c r="C897" s="288"/>
      <c r="D897" s="288"/>
      <c r="E897" s="288"/>
      <c r="F897" s="355"/>
      <c r="G897" s="353"/>
      <c r="R897" s="355"/>
      <c r="S897" s="353"/>
    </row>
    <row r="898" spans="3:19" ht="15.75">
      <c r="C898" s="288"/>
      <c r="D898" s="288"/>
      <c r="E898" s="288"/>
      <c r="F898" s="355"/>
      <c r="G898" s="353"/>
      <c r="R898" s="355"/>
      <c r="S898" s="353"/>
    </row>
    <row r="899" spans="3:19" ht="15.75">
      <c r="C899" s="288"/>
      <c r="D899" s="288"/>
      <c r="E899" s="288"/>
      <c r="F899" s="355"/>
      <c r="G899" s="353"/>
      <c r="R899" s="355"/>
      <c r="S899" s="353"/>
    </row>
    <row r="900" spans="3:19" ht="15.75">
      <c r="C900" s="288"/>
      <c r="D900" s="288"/>
      <c r="E900" s="288"/>
      <c r="F900" s="355"/>
      <c r="G900" s="353"/>
      <c r="R900" s="355"/>
      <c r="S900" s="353"/>
    </row>
    <row r="901" spans="3:19" ht="15.75">
      <c r="C901" s="288"/>
      <c r="D901" s="288"/>
      <c r="E901" s="288"/>
      <c r="F901" s="355"/>
      <c r="G901" s="353"/>
      <c r="R901" s="355"/>
      <c r="S901" s="353"/>
    </row>
    <row r="902" spans="3:19" ht="15.75">
      <c r="C902" s="288"/>
      <c r="D902" s="288"/>
      <c r="E902" s="288"/>
      <c r="F902" s="355"/>
      <c r="G902" s="353"/>
      <c r="R902" s="355"/>
      <c r="S902" s="353"/>
    </row>
    <row r="903" spans="3:19" ht="15.75">
      <c r="C903" s="288"/>
      <c r="D903" s="288"/>
      <c r="E903" s="288"/>
      <c r="F903" s="355"/>
      <c r="G903" s="353"/>
      <c r="R903" s="355"/>
      <c r="S903" s="353"/>
    </row>
    <row r="904" spans="3:19" ht="15.75">
      <c r="C904" s="288"/>
      <c r="D904" s="288"/>
      <c r="E904" s="288"/>
      <c r="F904" s="355"/>
      <c r="G904" s="353"/>
      <c r="R904" s="355"/>
      <c r="S904" s="353"/>
    </row>
    <row r="905" spans="3:19" ht="15.75">
      <c r="C905" s="288"/>
      <c r="D905" s="288"/>
      <c r="E905" s="288"/>
      <c r="F905" s="355"/>
      <c r="G905" s="353"/>
      <c r="R905" s="355"/>
      <c r="S905" s="353"/>
    </row>
    <row r="906" spans="3:19" ht="15.75">
      <c r="C906" s="288"/>
      <c r="D906" s="288"/>
      <c r="E906" s="288"/>
      <c r="F906" s="355"/>
      <c r="G906" s="353"/>
      <c r="R906" s="355"/>
      <c r="S906" s="353"/>
    </row>
    <row r="907" spans="3:19" ht="15.75">
      <c r="C907" s="288"/>
      <c r="D907" s="288"/>
      <c r="E907" s="288"/>
      <c r="F907" s="355"/>
      <c r="G907" s="353"/>
      <c r="R907" s="355"/>
      <c r="S907" s="353"/>
    </row>
    <row r="908" spans="3:19" ht="15.75">
      <c r="C908" s="288"/>
      <c r="D908" s="288"/>
      <c r="E908" s="288"/>
      <c r="F908" s="355"/>
      <c r="G908" s="353"/>
      <c r="R908" s="355"/>
      <c r="S908" s="353"/>
    </row>
    <row r="909" spans="3:19" ht="15.75">
      <c r="C909" s="288"/>
      <c r="D909" s="288"/>
      <c r="E909" s="288"/>
      <c r="F909" s="355"/>
      <c r="G909" s="353"/>
      <c r="R909" s="355"/>
      <c r="S909" s="353"/>
    </row>
    <row r="910" spans="3:19" ht="15.75">
      <c r="C910" s="288"/>
      <c r="D910" s="288"/>
      <c r="E910" s="288"/>
      <c r="F910" s="355"/>
      <c r="G910" s="353"/>
      <c r="R910" s="355"/>
      <c r="S910" s="353"/>
    </row>
    <row r="911" spans="3:19" ht="15.75">
      <c r="C911" s="288"/>
      <c r="D911" s="288"/>
      <c r="E911" s="288"/>
      <c r="F911" s="355"/>
      <c r="G911" s="353"/>
      <c r="R911" s="355"/>
      <c r="S911" s="353"/>
    </row>
    <row r="912" spans="3:19" ht="15.75">
      <c r="C912" s="288"/>
      <c r="D912" s="288"/>
      <c r="E912" s="288"/>
      <c r="F912" s="355"/>
      <c r="G912" s="353"/>
      <c r="R912" s="355"/>
      <c r="S912" s="353"/>
    </row>
    <row r="913" spans="3:19" ht="15.75">
      <c r="C913" s="288"/>
      <c r="D913" s="288"/>
      <c r="E913" s="288"/>
      <c r="F913" s="355"/>
      <c r="G913" s="353"/>
      <c r="R913" s="355"/>
      <c r="S913" s="353"/>
    </row>
    <row r="914" spans="3:19" ht="15.75">
      <c r="C914" s="288"/>
      <c r="D914" s="288"/>
      <c r="E914" s="288"/>
      <c r="F914" s="355"/>
      <c r="G914" s="353"/>
      <c r="R914" s="355"/>
      <c r="S914" s="353"/>
    </row>
    <row r="915" spans="3:19" ht="15.75">
      <c r="C915" s="288"/>
      <c r="D915" s="288"/>
      <c r="E915" s="288"/>
      <c r="F915" s="355"/>
      <c r="G915" s="353"/>
      <c r="R915" s="355"/>
      <c r="S915" s="353"/>
    </row>
    <row r="916" spans="3:19" ht="15.75">
      <c r="C916" s="288"/>
      <c r="D916" s="288"/>
      <c r="E916" s="288"/>
      <c r="F916" s="355"/>
      <c r="G916" s="353"/>
      <c r="R916" s="355"/>
      <c r="S916" s="353"/>
    </row>
    <row r="917" spans="3:19" ht="15.75">
      <c r="C917" s="288"/>
      <c r="D917" s="288"/>
      <c r="E917" s="288"/>
      <c r="F917" s="355"/>
      <c r="G917" s="353"/>
      <c r="R917" s="355"/>
      <c r="S917" s="353"/>
    </row>
    <row r="918" spans="3:19" ht="15.75">
      <c r="C918" s="288"/>
      <c r="D918" s="288"/>
      <c r="E918" s="288"/>
      <c r="F918" s="355"/>
      <c r="G918" s="353"/>
      <c r="R918" s="355"/>
      <c r="S918" s="353"/>
    </row>
    <row r="919" spans="3:19" ht="15.75">
      <c r="C919" s="288"/>
      <c r="D919" s="288"/>
      <c r="E919" s="288"/>
      <c r="F919" s="355"/>
      <c r="G919" s="353"/>
      <c r="R919" s="355"/>
      <c r="S919" s="353"/>
    </row>
    <row r="920" spans="3:19" ht="15.75">
      <c r="C920" s="288"/>
      <c r="D920" s="288"/>
      <c r="E920" s="288"/>
      <c r="F920" s="355"/>
      <c r="G920" s="353"/>
      <c r="R920" s="355"/>
      <c r="S920" s="353"/>
    </row>
    <row r="921" spans="3:19" ht="15.75">
      <c r="C921" s="288"/>
      <c r="D921" s="288"/>
      <c r="E921" s="288"/>
      <c r="F921" s="355"/>
      <c r="G921" s="353"/>
      <c r="R921" s="355"/>
      <c r="S921" s="353"/>
    </row>
    <row r="922" spans="3:19" ht="15.75">
      <c r="C922" s="288"/>
      <c r="D922" s="288"/>
      <c r="E922" s="288"/>
      <c r="F922" s="355"/>
      <c r="G922" s="353"/>
      <c r="R922" s="355"/>
      <c r="S922" s="353"/>
    </row>
    <row r="923" spans="3:19" ht="15.75">
      <c r="C923" s="288"/>
      <c r="D923" s="288"/>
      <c r="E923" s="288"/>
      <c r="F923" s="355"/>
      <c r="G923" s="353"/>
      <c r="R923" s="355"/>
      <c r="S923" s="353"/>
    </row>
    <row r="924" spans="3:19" ht="15.75">
      <c r="C924" s="288"/>
      <c r="D924" s="288"/>
      <c r="E924" s="288"/>
      <c r="F924" s="355"/>
      <c r="G924" s="353"/>
      <c r="R924" s="355"/>
      <c r="S924" s="353"/>
    </row>
    <row r="925" spans="3:19" ht="15.75">
      <c r="C925" s="288"/>
      <c r="D925" s="288"/>
      <c r="E925" s="288"/>
      <c r="F925" s="355"/>
      <c r="G925" s="353"/>
      <c r="R925" s="355"/>
      <c r="S925" s="353"/>
    </row>
    <row r="926" spans="3:19" ht="15.75">
      <c r="C926" s="288"/>
      <c r="D926" s="288"/>
      <c r="E926" s="288"/>
      <c r="F926" s="355"/>
      <c r="G926" s="353"/>
      <c r="R926" s="355"/>
      <c r="S926" s="353"/>
    </row>
    <row r="927" spans="3:19" ht="15.75">
      <c r="C927" s="288"/>
      <c r="D927" s="288"/>
      <c r="E927" s="288"/>
      <c r="F927" s="355"/>
      <c r="G927" s="353"/>
      <c r="R927" s="355"/>
      <c r="S927" s="353"/>
    </row>
    <row r="928" spans="3:19" ht="15.75">
      <c r="C928" s="288"/>
      <c r="D928" s="288"/>
      <c r="E928" s="288"/>
      <c r="F928" s="355"/>
      <c r="G928" s="353"/>
      <c r="R928" s="355"/>
      <c r="S928" s="353"/>
    </row>
    <row r="929" spans="3:19" ht="15.75">
      <c r="C929" s="288"/>
      <c r="D929" s="288"/>
      <c r="E929" s="288"/>
      <c r="F929" s="355"/>
      <c r="G929" s="353"/>
      <c r="R929" s="355"/>
      <c r="S929" s="353"/>
    </row>
    <row r="930" spans="3:19" ht="15.75">
      <c r="C930" s="288"/>
      <c r="D930" s="288"/>
      <c r="E930" s="288"/>
      <c r="F930" s="355"/>
      <c r="G930" s="353"/>
      <c r="R930" s="355"/>
      <c r="S930" s="353"/>
    </row>
    <row r="931" spans="3:19" ht="15.75">
      <c r="C931" s="288"/>
      <c r="D931" s="288"/>
      <c r="E931" s="288"/>
      <c r="F931" s="355"/>
      <c r="G931" s="353"/>
      <c r="R931" s="355"/>
      <c r="S931" s="353"/>
    </row>
    <row r="932" spans="3:19" ht="15.75">
      <c r="C932" s="288"/>
      <c r="D932" s="288"/>
      <c r="E932" s="288"/>
      <c r="F932" s="355"/>
      <c r="G932" s="353"/>
      <c r="R932" s="355"/>
      <c r="S932" s="353"/>
    </row>
    <row r="933" spans="3:19" ht="15.75">
      <c r="C933" s="288"/>
      <c r="D933" s="288"/>
      <c r="E933" s="288"/>
      <c r="F933" s="355"/>
      <c r="G933" s="353"/>
      <c r="R933" s="355"/>
      <c r="S933" s="353"/>
    </row>
    <row r="934" spans="3:19" ht="15.75">
      <c r="C934" s="288"/>
      <c r="D934" s="288"/>
      <c r="E934" s="288"/>
      <c r="F934" s="355"/>
      <c r="G934" s="353"/>
      <c r="R934" s="355"/>
      <c r="S934" s="353"/>
    </row>
    <row r="935" spans="3:19" ht="15.75">
      <c r="C935" s="288"/>
      <c r="D935" s="288"/>
      <c r="E935" s="288"/>
      <c r="F935" s="355"/>
      <c r="G935" s="353"/>
      <c r="R935" s="355"/>
      <c r="S935" s="353"/>
    </row>
    <row r="936" spans="3:19" ht="15.75">
      <c r="C936" s="288"/>
      <c r="D936" s="288"/>
      <c r="E936" s="288"/>
      <c r="F936" s="355"/>
      <c r="G936" s="353"/>
      <c r="R936" s="355"/>
      <c r="S936" s="353"/>
    </row>
    <row r="937" spans="3:19" ht="15.75">
      <c r="C937" s="288"/>
      <c r="D937" s="288"/>
      <c r="E937" s="288"/>
      <c r="F937" s="355"/>
      <c r="G937" s="353"/>
      <c r="R937" s="355"/>
      <c r="S937" s="353"/>
    </row>
    <row r="938" spans="3:19" ht="15.75">
      <c r="C938" s="288"/>
      <c r="D938" s="288"/>
      <c r="E938" s="288"/>
      <c r="F938" s="355"/>
      <c r="G938" s="353"/>
      <c r="R938" s="355"/>
      <c r="S938" s="353"/>
    </row>
    <row r="939" spans="3:19" ht="15.75">
      <c r="C939" s="288"/>
      <c r="D939" s="288"/>
      <c r="E939" s="288"/>
      <c r="F939" s="355"/>
      <c r="G939" s="353"/>
      <c r="R939" s="355"/>
      <c r="S939" s="353"/>
    </row>
    <row r="940" spans="3:19" ht="15.75">
      <c r="C940" s="288"/>
      <c r="D940" s="288"/>
      <c r="E940" s="288"/>
      <c r="F940" s="355"/>
      <c r="G940" s="353"/>
      <c r="R940" s="355"/>
      <c r="S940" s="353"/>
    </row>
    <row r="941" spans="3:19" ht="15.75">
      <c r="C941" s="288"/>
      <c r="D941" s="288"/>
      <c r="E941" s="288"/>
      <c r="F941" s="355"/>
      <c r="G941" s="353"/>
      <c r="R941" s="355"/>
      <c r="S941" s="353"/>
    </row>
    <row r="942" spans="3:19" ht="15.75">
      <c r="C942" s="288"/>
      <c r="D942" s="288"/>
      <c r="E942" s="288"/>
      <c r="F942" s="355"/>
      <c r="G942" s="353"/>
      <c r="R942" s="355"/>
      <c r="S942" s="353"/>
    </row>
    <row r="943" spans="3:19" ht="15.75">
      <c r="C943" s="288"/>
      <c r="D943" s="288"/>
      <c r="E943" s="288"/>
      <c r="F943" s="355"/>
      <c r="G943" s="353"/>
      <c r="R943" s="355"/>
      <c r="S943" s="353"/>
    </row>
    <row r="944" spans="3:19" ht="15.75">
      <c r="C944" s="288"/>
      <c r="D944" s="288"/>
      <c r="E944" s="288"/>
      <c r="F944" s="355"/>
      <c r="G944" s="353"/>
      <c r="R944" s="355"/>
      <c r="S944" s="353"/>
    </row>
    <row r="945" spans="3:19" ht="15.75">
      <c r="C945" s="288"/>
      <c r="D945" s="288"/>
      <c r="E945" s="288"/>
      <c r="F945" s="355"/>
      <c r="G945" s="353"/>
      <c r="R945" s="355"/>
      <c r="S945" s="353"/>
    </row>
    <row r="946" spans="3:19" ht="15.75">
      <c r="C946" s="288"/>
      <c r="D946" s="288"/>
      <c r="E946" s="288"/>
      <c r="F946" s="355"/>
      <c r="G946" s="353"/>
      <c r="R946" s="355"/>
      <c r="S946" s="353"/>
    </row>
    <row r="947" spans="3:19" ht="15.75">
      <c r="C947" s="288"/>
      <c r="D947" s="288"/>
      <c r="E947" s="288"/>
      <c r="F947" s="355"/>
      <c r="G947" s="353"/>
      <c r="R947" s="355"/>
      <c r="S947" s="353"/>
    </row>
    <row r="948" spans="3:19" ht="15.75">
      <c r="C948" s="288"/>
      <c r="D948" s="288"/>
      <c r="E948" s="288"/>
      <c r="F948" s="355"/>
      <c r="G948" s="353"/>
      <c r="R948" s="355"/>
      <c r="S948" s="353"/>
    </row>
    <row r="949" spans="3:19" ht="15.75">
      <c r="C949" s="288"/>
      <c r="D949" s="288"/>
      <c r="E949" s="288"/>
      <c r="F949" s="355"/>
      <c r="G949" s="353"/>
      <c r="R949" s="355"/>
      <c r="S949" s="353"/>
    </row>
    <row r="950" spans="3:19" ht="15.75">
      <c r="C950" s="288"/>
      <c r="D950" s="288"/>
      <c r="E950" s="288"/>
      <c r="F950" s="355"/>
      <c r="G950" s="353"/>
      <c r="R950" s="355"/>
      <c r="S950" s="353"/>
    </row>
    <row r="951" spans="3:19" ht="15.75">
      <c r="C951" s="288"/>
      <c r="D951" s="288"/>
      <c r="E951" s="288"/>
      <c r="F951" s="355"/>
      <c r="G951" s="353"/>
      <c r="R951" s="355"/>
      <c r="S951" s="353"/>
    </row>
    <row r="952" spans="3:19" ht="15.75">
      <c r="C952" s="288"/>
      <c r="D952" s="288"/>
      <c r="E952" s="288"/>
      <c r="F952" s="355"/>
      <c r="G952" s="353"/>
      <c r="R952" s="355"/>
      <c r="S952" s="353"/>
    </row>
    <row r="953" spans="3:19" ht="15.75">
      <c r="C953" s="288"/>
      <c r="D953" s="288"/>
      <c r="E953" s="288"/>
      <c r="F953" s="355"/>
      <c r="G953" s="353"/>
      <c r="R953" s="355"/>
      <c r="S953" s="353"/>
    </row>
    <row r="954" spans="3:19" ht="15.75">
      <c r="C954" s="288"/>
      <c r="D954" s="288"/>
      <c r="E954" s="288"/>
      <c r="F954" s="355"/>
      <c r="G954" s="353"/>
      <c r="R954" s="355"/>
      <c r="S954" s="353"/>
    </row>
    <row r="955" spans="3:19" ht="15.75">
      <c r="C955" s="288"/>
      <c r="D955" s="288"/>
      <c r="E955" s="288"/>
      <c r="F955" s="355"/>
      <c r="G955" s="353"/>
      <c r="R955" s="355"/>
      <c r="S955" s="353"/>
    </row>
    <row r="956" spans="3:19" ht="15.75">
      <c r="C956" s="288"/>
      <c r="D956" s="288"/>
      <c r="E956" s="288"/>
      <c r="F956" s="355"/>
      <c r="G956" s="353"/>
      <c r="R956" s="355"/>
      <c r="S956" s="353"/>
    </row>
    <row r="957" spans="3:19" ht="15.75">
      <c r="C957" s="288"/>
      <c r="D957" s="288"/>
      <c r="E957" s="288"/>
      <c r="F957" s="355"/>
      <c r="G957" s="353"/>
      <c r="R957" s="355"/>
      <c r="S957" s="353"/>
    </row>
    <row r="958" spans="3:19" ht="15.75">
      <c r="C958" s="288"/>
      <c r="D958" s="288"/>
      <c r="E958" s="288"/>
      <c r="F958" s="355"/>
      <c r="G958" s="353"/>
      <c r="R958" s="355"/>
      <c r="S958" s="353"/>
    </row>
    <row r="959" spans="3:19" ht="15.75">
      <c r="C959" s="288"/>
      <c r="D959" s="288"/>
      <c r="E959" s="288"/>
      <c r="F959" s="355"/>
      <c r="G959" s="353"/>
      <c r="R959" s="355"/>
      <c r="S959" s="353"/>
    </row>
    <row r="960" spans="3:19" ht="15.75">
      <c r="C960" s="288"/>
      <c r="D960" s="288"/>
      <c r="E960" s="288"/>
      <c r="F960" s="355"/>
      <c r="G960" s="353"/>
      <c r="R960" s="355"/>
      <c r="S960" s="353"/>
    </row>
  </sheetData>
  <sheetProtection formatCells="0" formatColumns="0" formatRows="0" insertColumns="0" insertRows="0" insertHyperlinks="0" deleteColumns="0" deleteRows="0" sort="0" autoFilter="0" pivotTables="0"/>
  <mergeCells count="16">
    <mergeCell ref="AQ5:AQ7"/>
    <mergeCell ref="A3:U3"/>
    <mergeCell ref="AD1:AO1"/>
    <mergeCell ref="AP1:AP2"/>
    <mergeCell ref="AQ1:AQ2"/>
    <mergeCell ref="A1:A2"/>
    <mergeCell ref="B1:B2"/>
    <mergeCell ref="C1:C2"/>
    <mergeCell ref="D1:D2"/>
    <mergeCell ref="F1:Q1"/>
    <mergeCell ref="R1:AC1"/>
    <mergeCell ref="A5:A7"/>
    <mergeCell ref="B5:B7"/>
    <mergeCell ref="C5:C7"/>
    <mergeCell ref="D5:D7"/>
    <mergeCell ref="AP5:AP7"/>
  </mergeCells>
  <conditionalFormatting sqref="F961:F65505">
    <cfRule type="expression" dxfId="180" priority="225" stopIfTrue="1">
      <formula>OR(F962="greem",F962="green ")</formula>
    </cfRule>
    <cfRule type="expression" dxfId="179" priority="226" stopIfTrue="1">
      <formula>OR(F962="amber",F962="amber ")</formula>
    </cfRule>
  </conditionalFormatting>
  <conditionalFormatting sqref="AQ5:AQ7 F5:V7 W5:W6 F4:AQ4 X5:AO7">
    <cfRule type="cellIs" dxfId="178" priority="222" stopIfTrue="1" operator="equal">
      <formula>"green"</formula>
    </cfRule>
    <cfRule type="cellIs" dxfId="177" priority="223" stopIfTrue="1" operator="equal">
      <formula>"amber"</formula>
    </cfRule>
    <cfRule type="cellIs" dxfId="176" priority="224" stopIfTrue="1" operator="equal">
      <formula>"red"</formula>
    </cfRule>
  </conditionalFormatting>
  <conditionalFormatting sqref="T5:V7 H5:J7 X5:Y7 L5:M7 O5:P7 AA5:AB7">
    <cfRule type="cellIs" dxfId="175" priority="219" stopIfTrue="1" operator="equal">
      <formula>"GREEN"</formula>
    </cfRule>
    <cfRule type="cellIs" dxfId="174" priority="220" stopIfTrue="1" operator="equal">
      <formula>"AMBER"</formula>
    </cfRule>
    <cfRule type="cellIs" dxfId="173" priority="221" stopIfTrue="1" operator="equal">
      <formula>"RED"</formula>
    </cfRule>
  </conditionalFormatting>
  <conditionalFormatting sqref="R961:R65505">
    <cfRule type="expression" dxfId="172" priority="217" stopIfTrue="1">
      <formula>OR(R962="greem",R962="green ")</formula>
    </cfRule>
    <cfRule type="expression" dxfId="171" priority="218" stopIfTrue="1">
      <formula>OR(R962="amber",R962="amber ")</formula>
    </cfRule>
  </conditionalFormatting>
  <conditionalFormatting sqref="W5">
    <cfRule type="cellIs" dxfId="170" priority="214" stopIfTrue="1" operator="equal">
      <formula>"GREEN"</formula>
    </cfRule>
    <cfRule type="cellIs" dxfId="169" priority="215" stopIfTrue="1" operator="equal">
      <formula>"AMBER"</formula>
    </cfRule>
    <cfRule type="cellIs" dxfId="168" priority="216" stopIfTrue="1" operator="equal">
      <formula>"RED"</formula>
    </cfRule>
  </conditionalFormatting>
  <conditionalFormatting sqref="Z5">
    <cfRule type="cellIs" dxfId="167" priority="211" stopIfTrue="1" operator="equal">
      <formula>"GREEN"</formula>
    </cfRule>
    <cfRule type="cellIs" dxfId="166" priority="212" stopIfTrue="1" operator="equal">
      <formula>"AMBER"</formula>
    </cfRule>
    <cfRule type="cellIs" dxfId="165" priority="213" stopIfTrue="1" operator="equal">
      <formula>"RED"</formula>
    </cfRule>
  </conditionalFormatting>
  <conditionalFormatting sqref="Z7">
    <cfRule type="cellIs" dxfId="164" priority="208" stopIfTrue="1" operator="equal">
      <formula>"GREEN"</formula>
    </cfRule>
    <cfRule type="cellIs" dxfId="163" priority="209" stopIfTrue="1" operator="equal">
      <formula>"AMBER"</formula>
    </cfRule>
    <cfRule type="cellIs" dxfId="162" priority="210" stopIfTrue="1" operator="equal">
      <formula>"RED"</formula>
    </cfRule>
  </conditionalFormatting>
  <conditionalFormatting sqref="AC5:AO5">
    <cfRule type="cellIs" dxfId="161" priority="202" stopIfTrue="1" operator="equal">
      <formula>"GREEN"</formula>
    </cfRule>
    <cfRule type="cellIs" dxfId="160" priority="203" stopIfTrue="1" operator="equal">
      <formula>"AMBER"</formula>
    </cfRule>
    <cfRule type="cellIs" dxfId="159" priority="204" stopIfTrue="1" operator="equal">
      <formula>"RED"</formula>
    </cfRule>
  </conditionalFormatting>
  <conditionalFormatting sqref="AC7:AO7">
    <cfRule type="cellIs" dxfId="158" priority="199" stopIfTrue="1" operator="equal">
      <formula>"green"</formula>
    </cfRule>
    <cfRule type="cellIs" dxfId="157" priority="200" stopIfTrue="1" operator="equal">
      <formula>"amber"</formula>
    </cfRule>
    <cfRule type="cellIs" dxfId="156" priority="201" stopIfTrue="1" operator="equal">
      <formula>"red"</formula>
    </cfRule>
  </conditionalFormatting>
  <conditionalFormatting sqref="K5">
    <cfRule type="cellIs" dxfId="155" priority="193" stopIfTrue="1" operator="equal">
      <formula>"GREEN"</formula>
    </cfRule>
    <cfRule type="cellIs" dxfId="154" priority="194" stopIfTrue="1" operator="equal">
      <formula>"AMBER"</formula>
    </cfRule>
    <cfRule type="cellIs" dxfId="153" priority="195" stopIfTrue="1" operator="equal">
      <formula>"RED"</formula>
    </cfRule>
  </conditionalFormatting>
  <conditionalFormatting sqref="K7">
    <cfRule type="cellIs" dxfId="152" priority="190" stopIfTrue="1" operator="equal">
      <formula>"GREEN"</formula>
    </cfRule>
    <cfRule type="cellIs" dxfId="151" priority="191" stopIfTrue="1" operator="equal">
      <formula>"AMBER"</formula>
    </cfRule>
    <cfRule type="cellIs" dxfId="150" priority="192" stopIfTrue="1" operator="equal">
      <formula>"RED"</formula>
    </cfRule>
  </conditionalFormatting>
  <conditionalFormatting sqref="N5">
    <cfRule type="cellIs" dxfId="149" priority="184" stopIfTrue="1" operator="equal">
      <formula>"GREEN"</formula>
    </cfRule>
    <cfRule type="cellIs" dxfId="148" priority="185" stopIfTrue="1" operator="equal">
      <formula>"AMBER"</formula>
    </cfRule>
    <cfRule type="cellIs" dxfId="147" priority="186" stopIfTrue="1" operator="equal">
      <formula>"RED"</formula>
    </cfRule>
  </conditionalFormatting>
  <conditionalFormatting sqref="K7">
    <cfRule type="cellIs" dxfId="146" priority="181" stopIfTrue="1" operator="equal">
      <formula>"GREEN"</formula>
    </cfRule>
    <cfRule type="cellIs" dxfId="145" priority="182" stopIfTrue="1" operator="equal">
      <formula>"AMBER"</formula>
    </cfRule>
    <cfRule type="cellIs" dxfId="144" priority="183" stopIfTrue="1" operator="equal">
      <formula>"RED"</formula>
    </cfRule>
  </conditionalFormatting>
  <conditionalFormatting sqref="K7">
    <cfRule type="cellIs" dxfId="143" priority="178" stopIfTrue="1" operator="equal">
      <formula>"GREEN"</formula>
    </cfRule>
    <cfRule type="cellIs" dxfId="142" priority="179" stopIfTrue="1" operator="equal">
      <formula>"AMBER"</formula>
    </cfRule>
    <cfRule type="cellIs" dxfId="141" priority="180" stopIfTrue="1" operator="equal">
      <formula>"RED"</formula>
    </cfRule>
  </conditionalFormatting>
  <conditionalFormatting sqref="N7">
    <cfRule type="cellIs" dxfId="140" priority="175" stopIfTrue="1" operator="equal">
      <formula>"GREEN"</formula>
    </cfRule>
    <cfRule type="cellIs" dxfId="139" priority="176" stopIfTrue="1" operator="equal">
      <formula>"AMBER"</formula>
    </cfRule>
    <cfRule type="cellIs" dxfId="138" priority="177" stopIfTrue="1" operator="equal">
      <formula>"RED"</formula>
    </cfRule>
  </conditionalFormatting>
  <conditionalFormatting sqref="Q5">
    <cfRule type="cellIs" dxfId="137" priority="169" stopIfTrue="1" operator="equal">
      <formula>"GREEN"</formula>
    </cfRule>
    <cfRule type="cellIs" dxfId="136" priority="170" stopIfTrue="1" operator="equal">
      <formula>"AMBER"</formula>
    </cfRule>
    <cfRule type="cellIs" dxfId="135" priority="171" stopIfTrue="1" operator="equal">
      <formula>"RED"</formula>
    </cfRule>
  </conditionalFormatting>
  <conditionalFormatting sqref="Q7">
    <cfRule type="cellIs" dxfId="134" priority="166" stopIfTrue="1" operator="equal">
      <formula>"green"</formula>
    </cfRule>
    <cfRule type="cellIs" dxfId="133" priority="167" stopIfTrue="1" operator="equal">
      <formula>"amber"</formula>
    </cfRule>
    <cfRule type="cellIs" dxfId="132" priority="168" stopIfTrue="1" operator="equal">
      <formula>"red"</formula>
    </cfRule>
  </conditionalFormatting>
  <conditionalFormatting sqref="T5:T7">
    <cfRule type="cellIs" dxfId="131" priority="163" stopIfTrue="1" operator="equal">
      <formula>"green"</formula>
    </cfRule>
    <cfRule type="cellIs" dxfId="130" priority="164" stopIfTrue="1" operator="equal">
      <formula>"amber"</formula>
    </cfRule>
    <cfRule type="cellIs" dxfId="129" priority="165" stopIfTrue="1" operator="equal">
      <formula>"red"</formula>
    </cfRule>
  </conditionalFormatting>
  <conditionalFormatting sqref="T5:T7">
    <cfRule type="cellIs" dxfId="128" priority="160" stopIfTrue="1" operator="equal">
      <formula>"GREEN"</formula>
    </cfRule>
    <cfRule type="cellIs" dxfId="127" priority="161" stopIfTrue="1" operator="equal">
      <formula>"AMBER"</formula>
    </cfRule>
    <cfRule type="cellIs" dxfId="126" priority="162" stopIfTrue="1" operator="equal">
      <formula>"RED"</formula>
    </cfRule>
  </conditionalFormatting>
  <conditionalFormatting sqref="W5">
    <cfRule type="cellIs" dxfId="125" priority="151" stopIfTrue="1" operator="equal">
      <formula>"green"</formula>
    </cfRule>
    <cfRule type="cellIs" dxfId="124" priority="152" stopIfTrue="1" operator="equal">
      <formula>"amber"</formula>
    </cfRule>
    <cfRule type="cellIs" dxfId="123" priority="153" stopIfTrue="1" operator="equal">
      <formula>"red"</formula>
    </cfRule>
  </conditionalFormatting>
  <conditionalFormatting sqref="W5">
    <cfRule type="cellIs" dxfId="122" priority="148" stopIfTrue="1" operator="equal">
      <formula>"GREEN"</formula>
    </cfRule>
    <cfRule type="cellIs" dxfId="121" priority="149" stopIfTrue="1" operator="equal">
      <formula>"AMBER"</formula>
    </cfRule>
    <cfRule type="cellIs" dxfId="120" priority="150" stopIfTrue="1" operator="equal">
      <formula>"RED"</formula>
    </cfRule>
  </conditionalFormatting>
  <conditionalFormatting sqref="Z7">
    <cfRule type="cellIs" dxfId="119" priority="145" stopIfTrue="1" operator="equal">
      <formula>"GREEN"</formula>
    </cfRule>
    <cfRule type="cellIs" dxfId="118" priority="146" stopIfTrue="1" operator="equal">
      <formula>"AMBER"</formula>
    </cfRule>
    <cfRule type="cellIs" dxfId="117" priority="147" stopIfTrue="1" operator="equal">
      <formula>"RED"</formula>
    </cfRule>
  </conditionalFormatting>
  <conditionalFormatting sqref="Z7">
    <cfRule type="cellIs" dxfId="116" priority="142" stopIfTrue="1" operator="equal">
      <formula>"GREEN"</formula>
    </cfRule>
    <cfRule type="cellIs" dxfId="115" priority="143" stopIfTrue="1" operator="equal">
      <formula>"AMBER"</formula>
    </cfRule>
    <cfRule type="cellIs" dxfId="114" priority="144" stopIfTrue="1" operator="equal">
      <formula>"RED"</formula>
    </cfRule>
  </conditionalFormatting>
  <conditionalFormatting sqref="Z7">
    <cfRule type="cellIs" dxfId="113" priority="139" stopIfTrue="1" operator="equal">
      <formula>"GREEN"</formula>
    </cfRule>
    <cfRule type="cellIs" dxfId="112" priority="140" stopIfTrue="1" operator="equal">
      <formula>"AMBER"</formula>
    </cfRule>
    <cfRule type="cellIs" dxfId="111" priority="141" stopIfTrue="1" operator="equal">
      <formula>"RED"</formula>
    </cfRule>
  </conditionalFormatting>
  <conditionalFormatting sqref="Z7">
    <cfRule type="cellIs" dxfId="110" priority="136" stopIfTrue="1" operator="equal">
      <formula>"GREEN"</formula>
    </cfRule>
    <cfRule type="cellIs" dxfId="109" priority="137" stopIfTrue="1" operator="equal">
      <formula>"AMBER"</formula>
    </cfRule>
    <cfRule type="cellIs" dxfId="108" priority="138" stopIfTrue="1" operator="equal">
      <formula>"RED"</formula>
    </cfRule>
  </conditionalFormatting>
  <conditionalFormatting sqref="Z7">
    <cfRule type="cellIs" dxfId="107" priority="133" stopIfTrue="1" operator="equal">
      <formula>"green"</formula>
    </cfRule>
    <cfRule type="cellIs" dxfId="106" priority="134" stopIfTrue="1" operator="equal">
      <formula>"amber"</formula>
    </cfRule>
    <cfRule type="cellIs" dxfId="105" priority="135" stopIfTrue="1" operator="equal">
      <formula>"red"</formula>
    </cfRule>
  </conditionalFormatting>
  <conditionalFormatting sqref="Z7">
    <cfRule type="cellIs" dxfId="104" priority="130" stopIfTrue="1" operator="equal">
      <formula>"GREEN"</formula>
    </cfRule>
    <cfRule type="cellIs" dxfId="103" priority="131" stopIfTrue="1" operator="equal">
      <formula>"AMBER"</formula>
    </cfRule>
    <cfRule type="cellIs" dxfId="102" priority="132" stopIfTrue="1" operator="equal">
      <formula>"RED"</formula>
    </cfRule>
  </conditionalFormatting>
  <conditionalFormatting sqref="K5">
    <cfRule type="cellIs" dxfId="101" priority="127" stopIfTrue="1" operator="equal">
      <formula>"GREEN"</formula>
    </cfRule>
    <cfRule type="cellIs" dxfId="100" priority="128" stopIfTrue="1" operator="equal">
      <formula>"AMBER"</formula>
    </cfRule>
    <cfRule type="cellIs" dxfId="99" priority="129" stopIfTrue="1" operator="equal">
      <formula>"RED"</formula>
    </cfRule>
  </conditionalFormatting>
  <conditionalFormatting sqref="K7">
    <cfRule type="cellIs" dxfId="98" priority="124" stopIfTrue="1" operator="equal">
      <formula>"GREEN"</formula>
    </cfRule>
    <cfRule type="cellIs" dxfId="97" priority="125" stopIfTrue="1" operator="equal">
      <formula>"AMBER"</formula>
    </cfRule>
    <cfRule type="cellIs" dxfId="96" priority="126" stopIfTrue="1" operator="equal">
      <formula>"RED"</formula>
    </cfRule>
  </conditionalFormatting>
  <conditionalFormatting sqref="N5">
    <cfRule type="cellIs" dxfId="95" priority="121" stopIfTrue="1" operator="equal">
      <formula>"GREEN"</formula>
    </cfRule>
    <cfRule type="cellIs" dxfId="94" priority="122" stopIfTrue="1" operator="equal">
      <formula>"AMBER"</formula>
    </cfRule>
    <cfRule type="cellIs" dxfId="93" priority="123" stopIfTrue="1" operator="equal">
      <formula>"RED"</formula>
    </cfRule>
  </conditionalFormatting>
  <conditionalFormatting sqref="K7">
    <cfRule type="cellIs" dxfId="92" priority="118" stopIfTrue="1" operator="equal">
      <formula>"GREEN"</formula>
    </cfRule>
    <cfRule type="cellIs" dxfId="91" priority="119" stopIfTrue="1" operator="equal">
      <formula>"AMBER"</formula>
    </cfRule>
    <cfRule type="cellIs" dxfId="90" priority="120" stopIfTrue="1" operator="equal">
      <formula>"RED"</formula>
    </cfRule>
  </conditionalFormatting>
  <conditionalFormatting sqref="K7">
    <cfRule type="cellIs" dxfId="89" priority="115" stopIfTrue="1" operator="equal">
      <formula>"GREEN"</formula>
    </cfRule>
    <cfRule type="cellIs" dxfId="88" priority="116" stopIfTrue="1" operator="equal">
      <formula>"AMBER"</formula>
    </cfRule>
    <cfRule type="cellIs" dxfId="87" priority="117" stopIfTrue="1" operator="equal">
      <formula>"RED"</formula>
    </cfRule>
  </conditionalFormatting>
  <conditionalFormatting sqref="N7">
    <cfRule type="cellIs" dxfId="86" priority="112" stopIfTrue="1" operator="equal">
      <formula>"GREEN"</formula>
    </cfRule>
    <cfRule type="cellIs" dxfId="85" priority="113" stopIfTrue="1" operator="equal">
      <formula>"AMBER"</formula>
    </cfRule>
    <cfRule type="cellIs" dxfId="84" priority="114" stopIfTrue="1" operator="equal">
      <formula>"RED"</formula>
    </cfRule>
  </conditionalFormatting>
  <conditionalFormatting sqref="Q5">
    <cfRule type="cellIs" dxfId="83" priority="106" stopIfTrue="1" operator="equal">
      <formula>"GREEN"</formula>
    </cfRule>
    <cfRule type="cellIs" dxfId="82" priority="107" stopIfTrue="1" operator="equal">
      <formula>"AMBER"</formula>
    </cfRule>
    <cfRule type="cellIs" dxfId="81" priority="108" stopIfTrue="1" operator="equal">
      <formula>"RED"</formula>
    </cfRule>
  </conditionalFormatting>
  <conditionalFormatting sqref="Q7">
    <cfRule type="cellIs" dxfId="80" priority="103" stopIfTrue="1" operator="equal">
      <formula>"green"</formula>
    </cfRule>
    <cfRule type="cellIs" dxfId="79" priority="104" stopIfTrue="1" operator="equal">
      <formula>"amber"</formula>
    </cfRule>
    <cfRule type="cellIs" dxfId="78" priority="105" stopIfTrue="1" operator="equal">
      <formula>"red"</formula>
    </cfRule>
  </conditionalFormatting>
  <conditionalFormatting sqref="H5:H7">
    <cfRule type="cellIs" dxfId="77" priority="100" stopIfTrue="1" operator="equal">
      <formula>"green"</formula>
    </cfRule>
    <cfRule type="cellIs" dxfId="76" priority="101" stopIfTrue="1" operator="equal">
      <formula>"amber"</formula>
    </cfRule>
    <cfRule type="cellIs" dxfId="75" priority="102" stopIfTrue="1" operator="equal">
      <formula>"red"</formula>
    </cfRule>
  </conditionalFormatting>
  <conditionalFormatting sqref="H5:H7">
    <cfRule type="cellIs" dxfId="74" priority="97" stopIfTrue="1" operator="equal">
      <formula>"GREEN"</formula>
    </cfRule>
    <cfRule type="cellIs" dxfId="73" priority="98" stopIfTrue="1" operator="equal">
      <formula>"AMBER"</formula>
    </cfRule>
    <cfRule type="cellIs" dxfId="72" priority="99" stopIfTrue="1" operator="equal">
      <formula>"RED"</formula>
    </cfRule>
  </conditionalFormatting>
  <conditionalFormatting sqref="K5">
    <cfRule type="cellIs" dxfId="71" priority="79" stopIfTrue="1" operator="equal">
      <formula>"green"</formula>
    </cfRule>
    <cfRule type="cellIs" dxfId="70" priority="80" stopIfTrue="1" operator="equal">
      <formula>"amber"</formula>
    </cfRule>
    <cfRule type="cellIs" dxfId="69" priority="81" stopIfTrue="1" operator="equal">
      <formula>"red"</formula>
    </cfRule>
  </conditionalFormatting>
  <conditionalFormatting sqref="K5">
    <cfRule type="cellIs" dxfId="68" priority="76" stopIfTrue="1" operator="equal">
      <formula>"GREEN"</formula>
    </cfRule>
    <cfRule type="cellIs" dxfId="67" priority="77" stopIfTrue="1" operator="equal">
      <formula>"AMBER"</formula>
    </cfRule>
    <cfRule type="cellIs" dxfId="66" priority="78" stopIfTrue="1" operator="equal">
      <formula>"RED"</formula>
    </cfRule>
  </conditionalFormatting>
  <conditionalFormatting sqref="K7">
    <cfRule type="cellIs" dxfId="65" priority="73" stopIfTrue="1" operator="equal">
      <formula>"GREEN"</formula>
    </cfRule>
    <cfRule type="cellIs" dxfId="64" priority="74" stopIfTrue="1" operator="equal">
      <formula>"AMBER"</formula>
    </cfRule>
    <cfRule type="cellIs" dxfId="63" priority="75" stopIfTrue="1" operator="equal">
      <formula>"RED"</formula>
    </cfRule>
  </conditionalFormatting>
  <conditionalFormatting sqref="K7">
    <cfRule type="cellIs" dxfId="62" priority="70" stopIfTrue="1" operator="equal">
      <formula>"green"</formula>
    </cfRule>
    <cfRule type="cellIs" dxfId="61" priority="71" stopIfTrue="1" operator="equal">
      <formula>"amber"</formula>
    </cfRule>
    <cfRule type="cellIs" dxfId="60" priority="72" stopIfTrue="1" operator="equal">
      <formula>"red"</formula>
    </cfRule>
  </conditionalFormatting>
  <conditionalFormatting sqref="K7">
    <cfRule type="cellIs" dxfId="59" priority="67" stopIfTrue="1" operator="equal">
      <formula>"GREEN"</formula>
    </cfRule>
    <cfRule type="cellIs" dxfId="58" priority="68" stopIfTrue="1" operator="equal">
      <formula>"AMBER"</formula>
    </cfRule>
    <cfRule type="cellIs" dxfId="57" priority="69" stopIfTrue="1" operator="equal">
      <formula>"RED"</formula>
    </cfRule>
  </conditionalFormatting>
  <conditionalFormatting sqref="N7">
    <cfRule type="cellIs" dxfId="56" priority="64" stopIfTrue="1" operator="equal">
      <formula>"GREEN"</formula>
    </cfRule>
    <cfRule type="cellIs" dxfId="55" priority="65" stopIfTrue="1" operator="equal">
      <formula>"AMBER"</formula>
    </cfRule>
    <cfRule type="cellIs" dxfId="54" priority="66" stopIfTrue="1" operator="equal">
      <formula>"RED"</formula>
    </cfRule>
  </conditionalFormatting>
  <conditionalFormatting sqref="N7">
    <cfRule type="cellIs" dxfId="53" priority="61" stopIfTrue="1" operator="equal">
      <formula>"GREEN"</formula>
    </cfRule>
    <cfRule type="cellIs" dxfId="52" priority="62" stopIfTrue="1" operator="equal">
      <formula>"AMBER"</formula>
    </cfRule>
    <cfRule type="cellIs" dxfId="51" priority="63" stopIfTrue="1" operator="equal">
      <formula>"RED"</formula>
    </cfRule>
  </conditionalFormatting>
  <conditionalFormatting sqref="N7">
    <cfRule type="cellIs" dxfId="50" priority="58" stopIfTrue="1" operator="equal">
      <formula>"GREEN"</formula>
    </cfRule>
    <cfRule type="cellIs" dxfId="49" priority="59" stopIfTrue="1" operator="equal">
      <formula>"AMBER"</formula>
    </cfRule>
    <cfRule type="cellIs" dxfId="48" priority="60" stopIfTrue="1" operator="equal">
      <formula>"RED"</formula>
    </cfRule>
  </conditionalFormatting>
  <conditionalFormatting sqref="N7">
    <cfRule type="cellIs" dxfId="47" priority="55" stopIfTrue="1" operator="equal">
      <formula>"GREEN"</formula>
    </cfRule>
    <cfRule type="cellIs" dxfId="46" priority="56" stopIfTrue="1" operator="equal">
      <formula>"AMBER"</formula>
    </cfRule>
    <cfRule type="cellIs" dxfId="45" priority="57" stopIfTrue="1" operator="equal">
      <formula>"RED"</formula>
    </cfRule>
  </conditionalFormatting>
  <conditionalFormatting sqref="N7">
    <cfRule type="cellIs" dxfId="44" priority="52" stopIfTrue="1" operator="equal">
      <formula>"green"</formula>
    </cfRule>
    <cfRule type="cellIs" dxfId="43" priority="53" stopIfTrue="1" operator="equal">
      <formula>"amber"</formula>
    </cfRule>
    <cfRule type="cellIs" dxfId="42" priority="54" stopIfTrue="1" operator="equal">
      <formula>"red"</formula>
    </cfRule>
  </conditionalFormatting>
  <conditionalFormatting sqref="N7">
    <cfRule type="cellIs" dxfId="41" priority="49" stopIfTrue="1" operator="equal">
      <formula>"GREEN"</formula>
    </cfRule>
    <cfRule type="cellIs" dxfId="40" priority="50" stopIfTrue="1" operator="equal">
      <formula>"AMBER"</formula>
    </cfRule>
    <cfRule type="cellIs" dxfId="39" priority="51" stopIfTrue="1" operator="equal">
      <formula>"RED"</formula>
    </cfRule>
  </conditionalFormatting>
  <conditionalFormatting sqref="Q5:Q7">
    <cfRule type="cellIs" dxfId="38" priority="46" stopIfTrue="1" operator="equal">
      <formula>"green"</formula>
    </cfRule>
    <cfRule type="cellIs" dxfId="37" priority="47" stopIfTrue="1" operator="equal">
      <formula>"amber"</formula>
    </cfRule>
    <cfRule type="cellIs" dxfId="36" priority="48" stopIfTrue="1" operator="equal">
      <formula>"red"</formula>
    </cfRule>
  </conditionalFormatting>
  <conditionalFormatting sqref="Q5">
    <cfRule type="cellIs" dxfId="35" priority="43" stopIfTrue="1" operator="equal">
      <formula>"GREEN"</formula>
    </cfRule>
    <cfRule type="cellIs" dxfId="34" priority="44" stopIfTrue="1" operator="equal">
      <formula>"AMBER"</formula>
    </cfRule>
    <cfRule type="cellIs" dxfId="33" priority="45" stopIfTrue="1" operator="equal">
      <formula>"RED"</formula>
    </cfRule>
  </conditionalFormatting>
  <conditionalFormatting sqref="Q7">
    <cfRule type="cellIs" dxfId="32" priority="40" stopIfTrue="1" operator="equal">
      <formula>"green"</formula>
    </cfRule>
    <cfRule type="cellIs" dxfId="31" priority="41" stopIfTrue="1" operator="equal">
      <formula>"amber"</formula>
    </cfRule>
    <cfRule type="cellIs" dxfId="30" priority="42" stopIfTrue="1" operator="equal">
      <formula>"red"</formula>
    </cfRule>
  </conditionalFormatting>
  <conditionalFormatting sqref="Q5">
    <cfRule type="cellIs" dxfId="29" priority="34" stopIfTrue="1" operator="equal">
      <formula>"GREEN"</formula>
    </cfRule>
    <cfRule type="cellIs" dxfId="28" priority="35" stopIfTrue="1" operator="equal">
      <formula>"AMBER"</formula>
    </cfRule>
    <cfRule type="cellIs" dxfId="27" priority="36" stopIfTrue="1" operator="equal">
      <formula>"RED"</formula>
    </cfRule>
  </conditionalFormatting>
  <conditionalFormatting sqref="Q5">
    <cfRule type="cellIs" dxfId="26" priority="31" stopIfTrue="1" operator="equal">
      <formula>"green"</formula>
    </cfRule>
    <cfRule type="cellIs" dxfId="25" priority="32" stopIfTrue="1" operator="equal">
      <formula>"amber"</formula>
    </cfRule>
    <cfRule type="cellIs" dxfId="24" priority="33" stopIfTrue="1" operator="equal">
      <formula>"red"</formula>
    </cfRule>
  </conditionalFormatting>
  <conditionalFormatting sqref="Q5">
    <cfRule type="cellIs" dxfId="23" priority="28" stopIfTrue="1" operator="equal">
      <formula>"GREEN"</formula>
    </cfRule>
    <cfRule type="cellIs" dxfId="22" priority="29" stopIfTrue="1" operator="equal">
      <formula>"AMBER"</formula>
    </cfRule>
    <cfRule type="cellIs" dxfId="21" priority="30" stopIfTrue="1" operator="equal">
      <formula>"RED"</formula>
    </cfRule>
  </conditionalFormatting>
  <conditionalFormatting sqref="Q7">
    <cfRule type="cellIs" dxfId="20" priority="25" stopIfTrue="1" operator="equal">
      <formula>"GREEN"</formula>
    </cfRule>
    <cfRule type="cellIs" dxfId="19" priority="26" stopIfTrue="1" operator="equal">
      <formula>"AMBER"</formula>
    </cfRule>
    <cfRule type="cellIs" dxfId="18" priority="27" stopIfTrue="1" operator="equal">
      <formula>"RED"</formula>
    </cfRule>
  </conditionalFormatting>
  <conditionalFormatting sqref="Q7">
    <cfRule type="cellIs" dxfId="17" priority="22" stopIfTrue="1" operator="equal">
      <formula>"GREEN"</formula>
    </cfRule>
    <cfRule type="cellIs" dxfId="16" priority="23" stopIfTrue="1" operator="equal">
      <formula>"AMBER"</formula>
    </cfRule>
    <cfRule type="cellIs" dxfId="15" priority="24" stopIfTrue="1" operator="equal">
      <formula>"RED"</formula>
    </cfRule>
  </conditionalFormatting>
  <conditionalFormatting sqref="Q7">
    <cfRule type="cellIs" dxfId="14" priority="19" stopIfTrue="1" operator="equal">
      <formula>"GREEN"</formula>
    </cfRule>
    <cfRule type="cellIs" dxfId="13" priority="20" stopIfTrue="1" operator="equal">
      <formula>"AMBER"</formula>
    </cfRule>
    <cfRule type="cellIs" dxfId="12" priority="21" stopIfTrue="1" operator="equal">
      <formula>"RED"</formula>
    </cfRule>
  </conditionalFormatting>
  <conditionalFormatting sqref="Q7">
    <cfRule type="cellIs" dxfId="11" priority="16" stopIfTrue="1" operator="equal">
      <formula>"GREEN"</formula>
    </cfRule>
    <cfRule type="cellIs" dxfId="10" priority="17" stopIfTrue="1" operator="equal">
      <formula>"AMBER"</formula>
    </cfRule>
    <cfRule type="cellIs" dxfId="9" priority="18" stopIfTrue="1" operator="equal">
      <formula>"RED"</formula>
    </cfRule>
  </conditionalFormatting>
  <conditionalFormatting sqref="Q7">
    <cfRule type="cellIs" dxfId="8" priority="13" stopIfTrue="1" operator="equal">
      <formula>"GREEN"</formula>
    </cfRule>
    <cfRule type="cellIs" dxfId="7" priority="14" stopIfTrue="1" operator="equal">
      <formula>"AMBER"</formula>
    </cfRule>
    <cfRule type="cellIs" dxfId="6" priority="15" stopIfTrue="1" operator="equal">
      <formula>"RED"</formula>
    </cfRule>
  </conditionalFormatting>
  <conditionalFormatting sqref="Q7">
    <cfRule type="cellIs" dxfId="5" priority="10" stopIfTrue="1" operator="equal">
      <formula>"green"</formula>
    </cfRule>
    <cfRule type="cellIs" dxfId="4" priority="11" stopIfTrue="1" operator="equal">
      <formula>"amber"</formula>
    </cfRule>
    <cfRule type="cellIs" dxfId="3" priority="12" stopIfTrue="1" operator="equal">
      <formula>"red"</formula>
    </cfRule>
  </conditionalFormatting>
  <conditionalFormatting sqref="Q7">
    <cfRule type="cellIs" dxfId="2" priority="7" stopIfTrue="1" operator="equal">
      <formula>"GREEN"</formula>
    </cfRule>
    <cfRule type="cellIs" dxfId="1" priority="8" stopIfTrue="1" operator="equal">
      <formula>"AMBER"</formula>
    </cfRule>
    <cfRule type="cellIs" dxfId="0" priority="9" stopIfTrue="1" operator="equal">
      <formula>"RED"</formula>
    </cfRule>
  </conditionalFormatting>
  <pageMargins left="0.19685039370078741" right="0.23622047244094491" top="0.39370078740157483" bottom="0.39370078740157483" header="0.15748031496062992" footer="0.15748031496062992"/>
  <pageSetup paperSize="9" scale="46" fitToHeight="2" orientation="landscape" r:id="rId1"/>
  <headerFooter alignWithMargins="0">
    <oddHeader>&amp;L&amp;"Arial,Bold"&amp;12Golden Jubilee Innovation   &amp;C&amp;"Arial,Bold"&amp;14Corporate Balanced Scorecard 2018-19&amp;R&amp;"Arial,Bold"&amp;12Appendix 1</oddHeader>
    <oddFooter>&amp;CPage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GJNH</vt:lpstr>
      <vt:lpstr>GJNH Bed Occupancy &amp; Wait List</vt:lpstr>
      <vt:lpstr>Bed Occupancy &amp; Waiting Lists</vt:lpstr>
      <vt:lpstr>DOSA &amp; Cancellation</vt:lpstr>
      <vt:lpstr>GJ Conference Hotel</vt:lpstr>
      <vt:lpstr>GJ Research Institute </vt:lpstr>
      <vt:lpstr>GJ Innovation</vt:lpstr>
      <vt:lpstr>'Bed Occupancy &amp; Waiting Lists'!Print_Area</vt:lpstr>
      <vt:lpstr>'DOSA &amp; Cancellation'!Print_Area</vt:lpstr>
      <vt:lpstr>'GJ Conference Hotel'!Print_Area</vt:lpstr>
      <vt:lpstr>'GJ Innovation'!Print_Area</vt:lpstr>
      <vt:lpstr>'GJ Research Institute '!Print_Area</vt:lpstr>
      <vt:lpstr>GJNH!Print_Area</vt:lpstr>
      <vt:lpstr>'GJNH Bed Occupancy &amp; Wait List'!Print_Area</vt:lpstr>
      <vt:lpstr>'GJ Conference Hotel'!Print_Titles</vt:lpstr>
      <vt:lpstr>'GJ Innovation'!Print_Titles</vt:lpstr>
      <vt:lpstr>'GJ Research Institute '!Print_Titles</vt:lpstr>
      <vt:lpstr>GJNH!Print_Titles</vt:lpstr>
      <vt:lpstr>'GJNH Bed Occupancy &amp; Wait List'!Print_Titles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mcqueen</dc:creator>
  <cp:lastModifiedBy>andersonc</cp:lastModifiedBy>
  <cp:lastPrinted>2018-07-02T14:48:30Z</cp:lastPrinted>
  <dcterms:created xsi:type="dcterms:W3CDTF">2007-02-25T21:51:48Z</dcterms:created>
  <dcterms:modified xsi:type="dcterms:W3CDTF">2018-07-17T14:28:56Z</dcterms:modified>
</cp:coreProperties>
</file>